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 yWindow="-12" windowWidth="10416" windowHeight="8148" tabRatio="571"/>
  </bookViews>
  <sheets>
    <sheet name="ОГЛАВЛЕНИЕ" sheetId="14" r:id="rId1"/>
    <sheet name="ВС PURAL (PURAL MATT) RAL (1)" sheetId="1" r:id="rId2"/>
    <sheet name="ВС Медь,Цинк-Титан,Оцинк. (1а)" sheetId="2" r:id="rId3"/>
    <sheet name="Колпаки (2)" sheetId="3" r:id="rId4"/>
    <sheet name="Комплектующие для кровли (3)" sheetId="4" r:id="rId5"/>
    <sheet name="Фартуки (гладкие листы) (3а)" sheetId="5" r:id="rId6"/>
    <sheet name="Аксессуары (4)" sheetId="6" r:id="rId7"/>
    <sheet name="Шпили (5)" sheetId="7" r:id="rId8"/>
    <sheet name="Комплектующие для ВС (6)" sheetId="8" r:id="rId9"/>
    <sheet name="Под заказ (7)" sheetId="9" r:id="rId10"/>
    <sheet name="Стенды (8)" sheetId="10" r:id="rId11"/>
    <sheet name="Софиты (9)" sheetId="11" r:id="rId12"/>
    <sheet name="ФАСАДЫ (10)" sheetId="12" r:id="rId13"/>
    <sheet name="Подсистема (11)" sheetId="15" r:id="rId14"/>
    <sheet name="Черепица (12)" sheetId="16" r:id="rId15"/>
    <sheet name="Обозначение цветов (13)" sheetId="13" r:id="rId16"/>
  </sheets>
  <definedNames>
    <definedName name="_xlnm._FilterDatabase" localSheetId="3" hidden="1">'Колпаки (2)'!$B$75:$D$88</definedName>
    <definedName name="_xlnm.Print_Area" localSheetId="6">'Аксессуары (4)'!$A$1:$F$4</definedName>
    <definedName name="_xlnm.Print_Area" localSheetId="1">'ВС PURAL (PURAL MATT) RAL (1)'!$A$1:$J$21</definedName>
    <definedName name="_xlnm.Print_Area" localSheetId="2">'ВС Медь,Цинк-Титан,Оцинк. (1а)'!$A$1:$I$99</definedName>
    <definedName name="_xlnm.Print_Area" localSheetId="4">'Комплектующие для кровли (3)'!$A$1:$G$28</definedName>
    <definedName name="_xlnm.Print_Area" localSheetId="15">'Обозначение цветов (13)'!$A$1:$I$3</definedName>
    <definedName name="_xlnm.Print_Area" localSheetId="0">ОГЛАВЛЕНИЕ!$A$1:$E$42</definedName>
    <definedName name="_xlnm.Print_Area" localSheetId="9">'Под заказ (7)'!$A$1:$D$33</definedName>
    <definedName name="_xlnm.Print_Area" localSheetId="11">'Софиты (9)'!$A$1:$N$58</definedName>
    <definedName name="_xlnm.Print_Area" localSheetId="10">'Стенды (8)'!$A$1:$F$7</definedName>
    <definedName name="_xlnm.Print_Area" localSheetId="7">'Шпили (5)'!$A$1:$H$43</definedName>
  </definedNames>
  <calcPr calcId="145621"/>
</workbook>
</file>

<file path=xl/calcChain.xml><?xml version="1.0" encoding="utf-8"?>
<calcChain xmlns="http://schemas.openxmlformats.org/spreadsheetml/2006/main">
  <c r="D88" i="3" l="1"/>
  <c r="D90" i="3" l="1"/>
  <c r="R70" i="5" l="1"/>
  <c r="S70" i="5"/>
  <c r="U70" i="5"/>
  <c r="T70" i="5"/>
  <c r="Q70" i="5"/>
  <c r="P71" i="5"/>
  <c r="P70" i="5"/>
  <c r="O71" i="5"/>
  <c r="O70" i="5"/>
  <c r="N71" i="5"/>
  <c r="N70" i="5"/>
  <c r="L71" i="5"/>
  <c r="L70" i="5"/>
  <c r="K71" i="5"/>
  <c r="K70" i="5"/>
  <c r="J71" i="5"/>
  <c r="J70" i="5"/>
  <c r="H71" i="5"/>
  <c r="H70" i="5"/>
  <c r="G71" i="5"/>
  <c r="G70" i="5"/>
  <c r="U78" i="5" l="1"/>
  <c r="T78" i="5"/>
  <c r="S78" i="5"/>
  <c r="R78" i="5"/>
  <c r="Q78" i="5"/>
  <c r="U76" i="5"/>
  <c r="T76" i="5"/>
  <c r="S76" i="5"/>
  <c r="R76" i="5"/>
  <c r="Q76" i="5"/>
  <c r="U74" i="5"/>
  <c r="T74" i="5"/>
  <c r="S74" i="5"/>
  <c r="R74" i="5"/>
  <c r="Q74" i="5"/>
  <c r="U72" i="5"/>
  <c r="T72" i="5"/>
  <c r="S72" i="5"/>
  <c r="R72" i="5"/>
  <c r="Q72" i="5"/>
  <c r="U68" i="5"/>
  <c r="T68" i="5"/>
  <c r="S68" i="5"/>
  <c r="R68" i="5"/>
  <c r="Q68" i="5"/>
  <c r="U66" i="5"/>
  <c r="T66" i="5"/>
  <c r="S66" i="5"/>
  <c r="R66" i="5"/>
  <c r="Q66" i="5"/>
  <c r="U64" i="5"/>
  <c r="T64" i="5"/>
  <c r="S64" i="5"/>
  <c r="R64" i="5"/>
  <c r="Q64" i="5"/>
  <c r="U62" i="5"/>
  <c r="T62" i="5"/>
  <c r="S62" i="5"/>
  <c r="R62" i="5"/>
  <c r="Q62" i="5"/>
  <c r="U60" i="5"/>
  <c r="T60" i="5"/>
  <c r="S60" i="5"/>
  <c r="R60" i="5"/>
  <c r="Q60" i="5"/>
  <c r="U58" i="5"/>
  <c r="T58" i="5"/>
  <c r="S58" i="5"/>
  <c r="R58" i="5"/>
  <c r="Q58" i="5"/>
  <c r="U56" i="5"/>
  <c r="T56" i="5"/>
  <c r="S56" i="5"/>
  <c r="R56" i="5"/>
  <c r="Q56" i="5"/>
  <c r="U54" i="5"/>
  <c r="T54" i="5"/>
  <c r="S54" i="5"/>
  <c r="R54" i="5"/>
  <c r="Q54" i="5"/>
  <c r="U52" i="5"/>
  <c r="T52" i="5"/>
  <c r="S52" i="5"/>
  <c r="R52" i="5"/>
  <c r="Q52" i="5"/>
  <c r="U50" i="5"/>
  <c r="T50" i="5"/>
  <c r="S50" i="5"/>
  <c r="R50" i="5"/>
  <c r="Q50" i="5"/>
  <c r="U48" i="5"/>
  <c r="T48" i="5"/>
  <c r="S48" i="5"/>
  <c r="R48" i="5"/>
  <c r="Q48" i="5"/>
  <c r="U46" i="5"/>
  <c r="T46" i="5"/>
  <c r="S46" i="5"/>
  <c r="R46" i="5"/>
  <c r="Q46" i="5"/>
  <c r="U44" i="5"/>
  <c r="T44" i="5"/>
  <c r="S44" i="5"/>
  <c r="R44" i="5"/>
  <c r="Q44" i="5"/>
  <c r="U42" i="5"/>
  <c r="T42" i="5"/>
  <c r="S42" i="5"/>
  <c r="R42" i="5"/>
  <c r="Q42" i="5"/>
  <c r="U40" i="5"/>
  <c r="T40" i="5"/>
  <c r="S40" i="5"/>
  <c r="R40" i="5"/>
  <c r="Q40" i="5"/>
  <c r="P79" i="5"/>
  <c r="O79" i="5"/>
  <c r="N79" i="5"/>
  <c r="L79" i="5"/>
  <c r="K79" i="5"/>
  <c r="J79" i="5"/>
  <c r="H79" i="5"/>
  <c r="P78" i="5"/>
  <c r="O78" i="5"/>
  <c r="N78" i="5"/>
  <c r="L78" i="5"/>
  <c r="K78" i="5"/>
  <c r="J78" i="5"/>
  <c r="H78" i="5"/>
  <c r="P77" i="5"/>
  <c r="O77" i="5"/>
  <c r="N77" i="5"/>
  <c r="L77" i="5"/>
  <c r="K77" i="5"/>
  <c r="J77" i="5"/>
  <c r="H77" i="5"/>
  <c r="P76" i="5"/>
  <c r="O76" i="5"/>
  <c r="N76" i="5"/>
  <c r="L76" i="5"/>
  <c r="K76" i="5"/>
  <c r="J76" i="5"/>
  <c r="H76" i="5"/>
  <c r="P75" i="5"/>
  <c r="O75" i="5"/>
  <c r="N75" i="5"/>
  <c r="L75" i="5"/>
  <c r="K75" i="5"/>
  <c r="J75" i="5"/>
  <c r="H75" i="5"/>
  <c r="P74" i="5"/>
  <c r="O74" i="5"/>
  <c r="N74" i="5"/>
  <c r="L74" i="5"/>
  <c r="K74" i="5"/>
  <c r="J74" i="5"/>
  <c r="H74" i="5"/>
  <c r="P73" i="5"/>
  <c r="O73" i="5"/>
  <c r="N73" i="5"/>
  <c r="L73" i="5"/>
  <c r="K73" i="5"/>
  <c r="J73" i="5"/>
  <c r="H73" i="5"/>
  <c r="P72" i="5"/>
  <c r="O72" i="5"/>
  <c r="N72" i="5"/>
  <c r="L72" i="5"/>
  <c r="K72" i="5"/>
  <c r="J72" i="5"/>
  <c r="H72" i="5"/>
  <c r="P69" i="5"/>
  <c r="O69" i="5"/>
  <c r="N69" i="5"/>
  <c r="L69" i="5"/>
  <c r="K69" i="5"/>
  <c r="J69" i="5"/>
  <c r="H69" i="5"/>
  <c r="P68" i="5"/>
  <c r="O68" i="5"/>
  <c r="N68" i="5"/>
  <c r="L68" i="5"/>
  <c r="K68" i="5"/>
  <c r="J68" i="5"/>
  <c r="H68" i="5"/>
  <c r="P67" i="5"/>
  <c r="O67" i="5"/>
  <c r="N67" i="5"/>
  <c r="L67" i="5"/>
  <c r="K67" i="5"/>
  <c r="J67" i="5"/>
  <c r="H67" i="5"/>
  <c r="P66" i="5"/>
  <c r="O66" i="5"/>
  <c r="N66" i="5"/>
  <c r="L66" i="5"/>
  <c r="K66" i="5"/>
  <c r="J66" i="5"/>
  <c r="H66" i="5"/>
  <c r="P65" i="5"/>
  <c r="O65" i="5"/>
  <c r="N65" i="5"/>
  <c r="L65" i="5"/>
  <c r="K65" i="5"/>
  <c r="J65" i="5"/>
  <c r="H65" i="5"/>
  <c r="P64" i="5"/>
  <c r="O64" i="5"/>
  <c r="N64" i="5"/>
  <c r="L64" i="5"/>
  <c r="K64" i="5"/>
  <c r="J64" i="5"/>
  <c r="H64" i="5"/>
  <c r="P63" i="5"/>
  <c r="O63" i="5"/>
  <c r="N63" i="5"/>
  <c r="L63" i="5"/>
  <c r="K63" i="5"/>
  <c r="J63" i="5"/>
  <c r="H63" i="5"/>
  <c r="P62" i="5"/>
  <c r="O62" i="5"/>
  <c r="N62" i="5"/>
  <c r="L62" i="5"/>
  <c r="K62" i="5"/>
  <c r="J62" i="5"/>
  <c r="H62" i="5"/>
  <c r="P61" i="5"/>
  <c r="O61" i="5"/>
  <c r="N61" i="5"/>
  <c r="L61" i="5"/>
  <c r="K61" i="5"/>
  <c r="J61" i="5"/>
  <c r="H61" i="5"/>
  <c r="P60" i="5"/>
  <c r="O60" i="5"/>
  <c r="N60" i="5"/>
  <c r="L60" i="5"/>
  <c r="K60" i="5"/>
  <c r="J60" i="5"/>
  <c r="H60" i="5"/>
  <c r="P59" i="5"/>
  <c r="O59" i="5"/>
  <c r="N59" i="5"/>
  <c r="L59" i="5"/>
  <c r="K59" i="5"/>
  <c r="J59" i="5"/>
  <c r="H59" i="5"/>
  <c r="P58" i="5"/>
  <c r="O58" i="5"/>
  <c r="N58" i="5"/>
  <c r="L58" i="5"/>
  <c r="K58" i="5"/>
  <c r="J58" i="5"/>
  <c r="H58" i="5"/>
  <c r="P57" i="5"/>
  <c r="O57" i="5"/>
  <c r="N57" i="5"/>
  <c r="L57" i="5"/>
  <c r="K57" i="5"/>
  <c r="J57" i="5"/>
  <c r="H57" i="5"/>
  <c r="P56" i="5"/>
  <c r="O56" i="5"/>
  <c r="N56" i="5"/>
  <c r="L56" i="5"/>
  <c r="K56" i="5"/>
  <c r="J56" i="5"/>
  <c r="H56" i="5"/>
  <c r="P55" i="5"/>
  <c r="O55" i="5"/>
  <c r="N55" i="5"/>
  <c r="L55" i="5"/>
  <c r="K55" i="5"/>
  <c r="J55" i="5"/>
  <c r="H55" i="5"/>
  <c r="P54" i="5"/>
  <c r="O54" i="5"/>
  <c r="N54" i="5"/>
  <c r="L54" i="5"/>
  <c r="K54" i="5"/>
  <c r="J54" i="5"/>
  <c r="H54" i="5"/>
  <c r="P53" i="5"/>
  <c r="O53" i="5"/>
  <c r="N53" i="5"/>
  <c r="L53" i="5"/>
  <c r="K53" i="5"/>
  <c r="J53" i="5"/>
  <c r="H53" i="5"/>
  <c r="P52" i="5"/>
  <c r="O52" i="5"/>
  <c r="N52" i="5"/>
  <c r="L52" i="5"/>
  <c r="K52" i="5"/>
  <c r="J52" i="5"/>
  <c r="H52" i="5"/>
  <c r="P51" i="5"/>
  <c r="O51" i="5"/>
  <c r="N51" i="5"/>
  <c r="L51" i="5"/>
  <c r="K51" i="5"/>
  <c r="J51" i="5"/>
  <c r="H51" i="5"/>
  <c r="P50" i="5"/>
  <c r="O50" i="5"/>
  <c r="N50" i="5"/>
  <c r="L50" i="5"/>
  <c r="K50" i="5"/>
  <c r="J50" i="5"/>
  <c r="H50" i="5"/>
  <c r="P49" i="5"/>
  <c r="O49" i="5"/>
  <c r="N49" i="5"/>
  <c r="L49" i="5"/>
  <c r="K49" i="5"/>
  <c r="J49" i="5"/>
  <c r="H49" i="5"/>
  <c r="P48" i="5"/>
  <c r="O48" i="5"/>
  <c r="N48" i="5"/>
  <c r="L48" i="5"/>
  <c r="K48" i="5"/>
  <c r="J48" i="5"/>
  <c r="H48" i="5"/>
  <c r="P47" i="5"/>
  <c r="O47" i="5"/>
  <c r="N47" i="5"/>
  <c r="L47" i="5"/>
  <c r="K47" i="5"/>
  <c r="J47" i="5"/>
  <c r="H47" i="5"/>
  <c r="P46" i="5"/>
  <c r="O46" i="5"/>
  <c r="N46" i="5"/>
  <c r="L46" i="5"/>
  <c r="K46" i="5"/>
  <c r="J46" i="5"/>
  <c r="H46" i="5"/>
  <c r="P45" i="5"/>
  <c r="O45" i="5"/>
  <c r="N45" i="5"/>
  <c r="L45" i="5"/>
  <c r="K45" i="5"/>
  <c r="J45" i="5"/>
  <c r="H45" i="5"/>
  <c r="P44" i="5"/>
  <c r="O44" i="5"/>
  <c r="N44" i="5"/>
  <c r="L44" i="5"/>
  <c r="K44" i="5"/>
  <c r="J44" i="5"/>
  <c r="H44" i="5"/>
  <c r="G75" i="5"/>
  <c r="G74" i="5"/>
  <c r="G73" i="5"/>
  <c r="G72" i="5"/>
  <c r="G69" i="5"/>
  <c r="G68" i="5"/>
  <c r="G67" i="5"/>
  <c r="G66" i="5"/>
  <c r="G65" i="5"/>
  <c r="G64" i="5"/>
  <c r="G63" i="5"/>
  <c r="G62" i="5"/>
  <c r="G61" i="5"/>
  <c r="G60" i="5"/>
  <c r="G59" i="5"/>
  <c r="G58" i="5"/>
  <c r="G57" i="5"/>
  <c r="G56" i="5"/>
  <c r="G55" i="5"/>
  <c r="G54" i="5"/>
  <c r="G53" i="5"/>
  <c r="G52" i="5"/>
  <c r="G51" i="5"/>
  <c r="G50" i="5"/>
  <c r="G49" i="5"/>
  <c r="G48" i="5"/>
  <c r="G47" i="5"/>
  <c r="G46" i="5"/>
  <c r="G77" i="5"/>
  <c r="G76" i="5"/>
  <c r="G79" i="5"/>
  <c r="G78" i="5"/>
  <c r="G45" i="5"/>
  <c r="G44" i="5"/>
  <c r="H43" i="5"/>
  <c r="J43" i="5"/>
  <c r="K43" i="5"/>
  <c r="L43" i="5"/>
  <c r="N43" i="5"/>
  <c r="O43" i="5"/>
  <c r="P43" i="5"/>
  <c r="G43" i="5"/>
  <c r="H41" i="5"/>
  <c r="J41" i="5"/>
  <c r="K41" i="5"/>
  <c r="L41" i="5"/>
  <c r="N41" i="5"/>
  <c r="O41" i="5"/>
  <c r="P41" i="5"/>
  <c r="G41" i="5"/>
  <c r="H42" i="5"/>
  <c r="J42" i="5"/>
  <c r="K42" i="5"/>
  <c r="L42" i="5"/>
  <c r="N42" i="5"/>
  <c r="O42" i="5"/>
  <c r="P42" i="5"/>
  <c r="G42" i="5"/>
  <c r="H40" i="5"/>
  <c r="J40" i="5"/>
  <c r="K40" i="5"/>
  <c r="L40" i="5"/>
  <c r="N40" i="5"/>
  <c r="O40" i="5"/>
  <c r="P40" i="5"/>
  <c r="G40" i="5"/>
</calcChain>
</file>

<file path=xl/sharedStrings.xml><?xml version="1.0" encoding="utf-8"?>
<sst xmlns="http://schemas.openxmlformats.org/spreadsheetml/2006/main" count="2103" uniqueCount="752">
  <si>
    <t>№</t>
  </si>
  <si>
    <t>Наименование изделия</t>
  </si>
  <si>
    <t>Ед. изм.</t>
  </si>
  <si>
    <t>Рекомендуемые розничные цены, Руб./Ед. изм. С НДС</t>
  </si>
  <si>
    <t xml:space="preserve">0.6 мм  </t>
  </si>
  <si>
    <t>0.6 мм</t>
  </si>
  <si>
    <t>(1014,  3005, 5005, 6002, 6011, 7004, 7035, 7037, 6020, 9005),</t>
  </si>
  <si>
    <t xml:space="preserve">Труба водосточная </t>
  </si>
  <si>
    <t>(Длина 1.0 м)</t>
  </si>
  <si>
    <t>шт.</t>
  </si>
  <si>
    <t>Труба водосточная</t>
  </si>
  <si>
    <t xml:space="preserve"> (Длина 3.0 м)</t>
  </si>
  <si>
    <t xml:space="preserve">Желоб водосточный </t>
  </si>
  <si>
    <t>(Длина 3.0 м)</t>
  </si>
  <si>
    <t xml:space="preserve">Желоб водосточный  </t>
  </si>
  <si>
    <t>--</t>
  </si>
  <si>
    <t>Воронка желоба</t>
  </si>
  <si>
    <t>90/125</t>
  </si>
  <si>
    <t>100/150</t>
  </si>
  <si>
    <t>Отвод трубы</t>
  </si>
  <si>
    <r>
      <t xml:space="preserve">Отвод трубы декорированный  </t>
    </r>
    <r>
      <rPr>
        <vertAlign val="superscript"/>
        <sz val="8"/>
        <color theme="1"/>
        <rFont val="Times New Roman"/>
        <family val="1"/>
        <charset val="204"/>
      </rPr>
      <t>N</t>
    </r>
  </si>
  <si>
    <t xml:space="preserve">Угол желоба </t>
  </si>
  <si>
    <t>внутренний /наружный</t>
  </si>
  <si>
    <t xml:space="preserve">Угол желоба 135° </t>
  </si>
  <si>
    <t>Заглушка универсальная  с резиновым уплотнителем</t>
  </si>
  <si>
    <r>
      <t xml:space="preserve">Заглушка универсальная  полукруглая  </t>
    </r>
    <r>
      <rPr>
        <vertAlign val="superscript"/>
        <sz val="8"/>
        <color theme="1"/>
        <rFont val="Times New Roman"/>
        <family val="1"/>
        <charset val="204"/>
      </rPr>
      <t>N</t>
    </r>
  </si>
  <si>
    <t>«Паук» (сетка воронки)</t>
  </si>
  <si>
    <t>90 (100)</t>
  </si>
  <si>
    <t>Соединитель желоба в комплекте</t>
  </si>
  <si>
    <t>Крюк крепления желоба удлиненный с комплектом крепления</t>
  </si>
  <si>
    <t>Крюк крепления желоба удлиненный с комплектом крепления УСИЛЕННЫЙ</t>
  </si>
  <si>
    <t>Крюк крепления желоба длинный с комплектом крепления</t>
  </si>
  <si>
    <t>Крюк крепления желоба длинный с комплектом крепления УСИЛЕННЫЙ</t>
  </si>
  <si>
    <t xml:space="preserve">    шт.</t>
  </si>
  <si>
    <t>Крюк крепления желоба короткий с комплектом крепления</t>
  </si>
  <si>
    <t>Крюк крепления желоба короткий с комплектом крепления УСИЛЕННЫЙ</t>
  </si>
  <si>
    <t>Крюк универсальный с комплектом крепления</t>
  </si>
  <si>
    <t xml:space="preserve">Хомут с комплектом </t>
  </si>
  <si>
    <r>
      <t xml:space="preserve">Водосборник  </t>
    </r>
    <r>
      <rPr>
        <vertAlign val="superscript"/>
        <sz val="8"/>
        <color theme="1"/>
        <rFont val="Times New Roman"/>
        <family val="1"/>
        <charset val="204"/>
      </rPr>
      <t>N</t>
    </r>
  </si>
  <si>
    <t>-</t>
  </si>
  <si>
    <r>
      <t xml:space="preserve">S-обвод  </t>
    </r>
    <r>
      <rPr>
        <vertAlign val="superscript"/>
        <sz val="8"/>
        <color theme="1"/>
        <rFont val="Times New Roman"/>
        <family val="1"/>
        <charset val="204"/>
      </rPr>
      <t>N</t>
    </r>
  </si>
  <si>
    <r>
      <t xml:space="preserve">Тройник  </t>
    </r>
    <r>
      <rPr>
        <vertAlign val="superscript"/>
        <sz val="8"/>
        <color theme="1"/>
        <rFont val="Times New Roman"/>
        <family val="1"/>
        <charset val="204"/>
      </rPr>
      <t>N</t>
    </r>
  </si>
  <si>
    <t xml:space="preserve">Воронка водосборная </t>
  </si>
  <si>
    <t>Воронка водосборная круглая</t>
  </si>
  <si>
    <r>
      <t xml:space="preserve">Соединитель трубы </t>
    </r>
    <r>
      <rPr>
        <vertAlign val="superscript"/>
        <sz val="8"/>
        <color theme="1"/>
        <rFont val="Times New Roman"/>
        <family val="1"/>
        <charset val="204"/>
      </rPr>
      <t>N</t>
    </r>
  </si>
  <si>
    <r>
      <t>Поддержка желоба</t>
    </r>
    <r>
      <rPr>
        <vertAlign val="superscript"/>
        <sz val="8"/>
        <color theme="1"/>
        <rFont val="Times New Roman"/>
        <family val="1"/>
        <charset val="204"/>
      </rPr>
      <t xml:space="preserve">  N</t>
    </r>
  </si>
  <si>
    <t>125 (150)</t>
  </si>
  <si>
    <t>Устройство для гибки крюков</t>
  </si>
  <si>
    <t>Удлинитель для крюка универсального - боковой (оцинк.)</t>
  </si>
  <si>
    <t>Кол-во в упаковке</t>
  </si>
  <si>
    <t>Т/размер</t>
  </si>
  <si>
    <t>Рекомендованные розничные цены на водосточные системы с покрытием ПУРАЛ (ПУРАЛ МАТТ), по карте RAL</t>
  </si>
  <si>
    <t>Рекомендованные розничные цена на водосточные системы из МЕДИ, ЦИНК-ТИТАНА, ОЦИНКОВКИ</t>
  </si>
  <si>
    <t>Количество в упаковке</t>
  </si>
  <si>
    <t>Рекомендуемые розничные цены, Руб. с НДС</t>
  </si>
  <si>
    <t xml:space="preserve">ВС Медь, </t>
  </si>
  <si>
    <t xml:space="preserve">ВС Цинк-Титан, </t>
  </si>
  <si>
    <t>0.7 мм</t>
  </si>
  <si>
    <t xml:space="preserve">ВС Оц. Сталь, </t>
  </si>
  <si>
    <t>0.5 мм</t>
  </si>
  <si>
    <t>Отвод трубы декорированный</t>
  </si>
  <si>
    <t>Заглушка универсальная  полукруглая</t>
  </si>
  <si>
    <t>Водосборник</t>
  </si>
  <si>
    <t>S-обвод</t>
  </si>
  <si>
    <t xml:space="preserve">Тройник </t>
  </si>
  <si>
    <t>Соединитель трубы</t>
  </si>
  <si>
    <t>Удлинитель для крюка универсального (оцинк.)</t>
  </si>
  <si>
    <t>Удлинитель для крюка универсального (омедненный)</t>
  </si>
  <si>
    <r>
      <t xml:space="preserve">Поддержка желоба </t>
    </r>
    <r>
      <rPr>
        <vertAlign val="superscript"/>
        <sz val="8"/>
        <color theme="1"/>
        <rFont val="Times New Roman"/>
        <family val="1"/>
        <charset val="204"/>
      </rPr>
      <t>N</t>
    </r>
  </si>
  <si>
    <t>Рекомендованные розничные цены на колпаки дымоходные и вентиляционные шахты</t>
  </si>
  <si>
    <t>Компл.</t>
  </si>
  <si>
    <t>Рекомендуемые розничные цены, Руб./Ед. изм. с НДС</t>
  </si>
  <si>
    <t>При ширине трубы ≤ 0,85 м</t>
  </si>
  <si>
    <t>При ширине трубы &gt; 0,85 м</t>
  </si>
  <si>
    <t>RR32, Ral8017, RR20, RR29, Ral6005, RR23, RR11</t>
  </si>
  <si>
    <t>Медь, 0.6 мм</t>
  </si>
  <si>
    <t>Цинк-Титан, 0.7 мм</t>
  </si>
  <si>
    <t>Оцинковка, 0,5 мм</t>
  </si>
  <si>
    <t>RR32, Ral8017, RR20, RR29, Ral6005, RR23</t>
  </si>
  <si>
    <t>Колпак К-1 (фигурный)</t>
  </si>
  <si>
    <t>комп.</t>
  </si>
  <si>
    <t>м²</t>
  </si>
  <si>
    <t>б/фарт.</t>
  </si>
  <si>
    <t xml:space="preserve">Колпак К-2 (универсальный) </t>
  </si>
  <si>
    <t xml:space="preserve">Колпак К-3 (стандартный) </t>
  </si>
  <si>
    <t xml:space="preserve">Колпак К-4 (аэрационный) </t>
  </si>
  <si>
    <t xml:space="preserve">Колпак "Гранд" </t>
  </si>
  <si>
    <t>Сборка фартуков под колпак</t>
  </si>
  <si>
    <t>Полимерные покрытия колпаков следующие:</t>
  </si>
  <si>
    <t>Коричневый RR32</t>
  </si>
  <si>
    <t>Темно-Коричневый Ral8017</t>
  </si>
  <si>
    <t>Темно-Серый RR23</t>
  </si>
  <si>
    <t>Белый RR20</t>
  </si>
  <si>
    <t>Красно-Коричневый RR29</t>
  </si>
  <si>
    <t>Темно-Зеленый RR11</t>
  </si>
  <si>
    <t>PURAL, PURAL MATT</t>
  </si>
  <si>
    <t>PURAL</t>
  </si>
  <si>
    <t>PE, PURAL, PURAL MATT</t>
  </si>
  <si>
    <t>Зеленый Ral6005</t>
  </si>
  <si>
    <t>PE, PURAL</t>
  </si>
  <si>
    <t xml:space="preserve">Примечания:
1) При увеличении  "зазора в свету" между трубой и колпаком (развертки кронштейна) на каждый 1см  (не более чем на 10см) цена колпака увеличивается:
для К-1                    - на 3,0 %
для К-2, К-3, К-4    - на 1,5 %
2) При любом другом изменении колпаков К-1, К-2, К-3, К-4 (нестандартная комплектация, изменение конфигурации фартука или колпака) цену в течение недели  формирует Поставщик (ориентировочно  цена увеличивается на 50%), срок изготовления – уточняется дополнительно. 
3) В случае заказа колпака (К-1, К-2, К-3,К-4, "Гранд") на трубу, либо вентиляционную шахту площадью менее 0,5 м² применяются повышающие коэффициенты в таблице ниже:
</t>
  </si>
  <si>
    <t>Коэффициент k для колпака "Гранд"</t>
  </si>
  <si>
    <t>S сечения трубы</t>
  </si>
  <si>
    <t>Коэф-т, k</t>
  </si>
  <si>
    <t>0,4 м² ≤ S &lt; 0,5 м²</t>
  </si>
  <si>
    <t>0,5 м² ≤ S &lt; 0,6 м²</t>
  </si>
  <si>
    <t>0,3 м² ≤ S &lt; 0,4 м²</t>
  </si>
  <si>
    <t>0,2 м² ≤ S &lt; 0,3 м²</t>
  </si>
  <si>
    <t>0,1 м² ≤ S &lt; 0,2 м²</t>
  </si>
  <si>
    <t>0,0 м² ≤ S &lt; 0,1 м²</t>
  </si>
  <si>
    <t>Коэффициент k для колпаков            К-1, К-2, К-3, К-4</t>
  </si>
  <si>
    <t>4) Ограничения по размеру трубы:</t>
  </si>
  <si>
    <t>К-1</t>
  </si>
  <si>
    <t>К-2, К-3, К-4</t>
  </si>
  <si>
    <t>Минимальная, мм</t>
  </si>
  <si>
    <t>Максимальная, мм</t>
  </si>
  <si>
    <t>Ширина, мм</t>
  </si>
  <si>
    <t>Длина, мм</t>
  </si>
  <si>
    <t>Без ограничения (соединение заклепками)</t>
  </si>
  <si>
    <t>Рекомендованные розничные цены на комплектующие для кровли</t>
  </si>
  <si>
    <t xml:space="preserve">Рекомендуемые розничные цены, Руб./Ед. изм. </t>
  </si>
  <si>
    <t>с НДС</t>
  </si>
  <si>
    <t>Решётка вентиляционная 20х30, медь</t>
  </si>
  <si>
    <t>Решётка вентиляционная 20х30  (RR32, RR20, RR29, Ral6005, Ral8017, RR23, RR11)</t>
  </si>
  <si>
    <t>Колпачок декоративный (RR32, RR32 matt, RR20, RR29, Ral6005, Ral8017, Ral8017matt,  RR23, RR23 matt,  RR11)</t>
  </si>
  <si>
    <t xml:space="preserve">Колпачок декоративный ОZn </t>
  </si>
  <si>
    <t>Колпачок декоративный Zn-Ti</t>
  </si>
  <si>
    <t>Колпачок декоративный Cu</t>
  </si>
  <si>
    <t>Кляммер (RR32, RR20, RR29, Ral6005, Ral8017, RR23, RR11)</t>
  </si>
  <si>
    <t>Кляммер ОZn</t>
  </si>
  <si>
    <t>Кляммер Zn-Ti</t>
  </si>
  <si>
    <t>Кляммер Cu</t>
  </si>
  <si>
    <t>Soffito (медь), (Soffito Vent) (медь)</t>
  </si>
  <si>
    <t>G-планка (медь) (L=2 м.п.) (для Soffito)</t>
  </si>
  <si>
    <t>Краска спрей в баллончике (400 гр.) RAL 6005, RR 32, RR 20, RR 29, RR23, Ral8017, RR11</t>
  </si>
  <si>
    <t>Клей TEC7 (310 мл.)  Белый</t>
  </si>
  <si>
    <t>Кронштейн станд. L-35 см (к S12) (кор. RR32, RR20, RR29, Ral8017, Ral6005, RR23, RR11)</t>
  </si>
  <si>
    <t>Кронштейн станд. L-35 см (к S12) (медь)</t>
  </si>
  <si>
    <t xml:space="preserve">Отвод трубы антивандальный d=100 L=1,0m  (RR32, RR20, RR29, Ral8017, Ral6005, RR23, RR11) </t>
  </si>
  <si>
    <t>Рекомендованные розничные цены на фартуки (гладкие листы)</t>
  </si>
  <si>
    <t>Текстура</t>
  </si>
  <si>
    <t>Сталь оцинкованная с полимерным покрытием</t>
  </si>
  <si>
    <t>Алюминий  с полимерным покрытием</t>
  </si>
  <si>
    <t>1-Сторон.</t>
  </si>
  <si>
    <t>PUR</t>
  </si>
  <si>
    <t>PUR MATT</t>
  </si>
  <si>
    <t>PE</t>
  </si>
  <si>
    <t>2-Сторонний</t>
  </si>
  <si>
    <t>PUR / PUR</t>
  </si>
  <si>
    <t>PUR MATT / PUR MATT</t>
  </si>
  <si>
    <t>Сталь Z275</t>
  </si>
  <si>
    <t>0,55мм с покрытием</t>
  </si>
  <si>
    <t>Сталь AZ120</t>
  </si>
  <si>
    <t>Сталь Z200</t>
  </si>
  <si>
    <t>0,48мм с покрытием</t>
  </si>
  <si>
    <t>0,6мм с покрытием</t>
  </si>
  <si>
    <t>0,43мм с покрытием</t>
  </si>
  <si>
    <t>Погонаж (Фартуки)</t>
  </si>
  <si>
    <t>Гладкая</t>
  </si>
  <si>
    <t>Фактурная</t>
  </si>
  <si>
    <t>- / -</t>
  </si>
  <si>
    <t>Гладкий</t>
  </si>
  <si>
    <t>Гл.лист (штрипс)</t>
  </si>
  <si>
    <t>(Ширина- до 0.5 м, Длина – до 5 м.п.)</t>
  </si>
  <si>
    <t>Фактурный</t>
  </si>
  <si>
    <t>Рекомендуемые розничные цены, Руб./кв.м. с НДС</t>
  </si>
  <si>
    <t xml:space="preserve">RAL8017, RR32,  RR20, RR23 </t>
  </si>
  <si>
    <t>RR32, RR20</t>
  </si>
  <si>
    <t>Старый дуб, Американский орех, Канадский дуб</t>
  </si>
  <si>
    <t>0,50мм с покрытием</t>
  </si>
  <si>
    <t xml:space="preserve"> 0,63мм с покрытием</t>
  </si>
  <si>
    <t xml:space="preserve">Сталь Z200 </t>
  </si>
  <si>
    <t xml:space="preserve">Ral8017, Ral6005, RR32, RR29, RR23, RR11, RR20 </t>
  </si>
  <si>
    <t>Цинк-Титан, 0,7 мм</t>
  </si>
  <si>
    <t>Рекомендуемые розничные цены на аксессуары для кровли</t>
  </si>
  <si>
    <t xml:space="preserve">Рекомендуемая розничная цена, Руб./Ед. </t>
  </si>
  <si>
    <t>изм. с НДС</t>
  </si>
  <si>
    <r>
      <t xml:space="preserve">StopMOSS – защита кровли (медь) (Длина 1 м.п.) </t>
    </r>
    <r>
      <rPr>
        <sz val="7"/>
        <color theme="1"/>
        <rFont val="Times New Roman"/>
        <family val="1"/>
        <charset val="204"/>
      </rPr>
      <t>(В упаковке: 15 шт. + 45 омедн.ерш.гвоздей)</t>
    </r>
  </si>
  <si>
    <t>Аэратор «Специальный» пластиковый (коричневый, черный) (Упаковка – 12 шт.)</t>
  </si>
  <si>
    <t xml:space="preserve">Аэратор «Специальный» пластиковый  (красный, зеленый) </t>
  </si>
  <si>
    <t>(минимальная партия 504 шт. по каждому цвету)</t>
  </si>
  <si>
    <r>
      <t>Аэратор «Специальный» пластиковый с металлической крышкой (облицовкой) из Zn-Ti</t>
    </r>
    <r>
      <rPr>
        <vertAlign val="superscript"/>
        <sz val="8"/>
        <color theme="1"/>
        <rFont val="Times New Roman"/>
        <family val="1"/>
        <charset val="204"/>
      </rPr>
      <t xml:space="preserve"> N</t>
    </r>
  </si>
  <si>
    <r>
      <t>Аэратор «Специальный» пластиковый с металлической крышкой (облицовкой) из Cu</t>
    </r>
    <r>
      <rPr>
        <vertAlign val="superscript"/>
        <sz val="8"/>
        <color theme="1"/>
        <rFont val="Times New Roman"/>
        <family val="1"/>
        <charset val="204"/>
      </rPr>
      <t xml:space="preserve"> N</t>
    </r>
  </si>
  <si>
    <t>Аэратор «Стандартный» пластиковый (черный) (Упаковка – 14 шт.)</t>
  </si>
  <si>
    <t xml:space="preserve">Снегозадержатель для битумной черепицы (БИТ) </t>
  </si>
  <si>
    <t>Упаковка-75 шт.</t>
  </si>
  <si>
    <r>
      <t xml:space="preserve">Снегозадержатель для битумной черепицы (БИТ) (цвет по карте RAL) </t>
    </r>
    <r>
      <rPr>
        <vertAlign val="superscript"/>
        <sz val="8"/>
        <color theme="1"/>
        <rFont val="Times New Roman"/>
        <family val="1"/>
        <charset val="204"/>
      </rPr>
      <t xml:space="preserve">N </t>
    </r>
  </si>
  <si>
    <t>Производится под заказ. Минимальная партия от 225 шт.</t>
  </si>
  <si>
    <t>Необходимо уточнять цвет и структуру покрытия (глянцевую и матовую поверхность).</t>
  </si>
  <si>
    <r>
      <t xml:space="preserve">Снегозадержатель для битумной черепицы (БИТ) (медный) </t>
    </r>
    <r>
      <rPr>
        <vertAlign val="superscript"/>
        <sz val="8"/>
        <color theme="1"/>
        <rFont val="Times New Roman"/>
        <family val="1"/>
        <charset val="204"/>
      </rPr>
      <t>N</t>
    </r>
  </si>
  <si>
    <r>
      <t xml:space="preserve">Снегозадержатель для битумной черепицы (БИТ) (оцинкованный) </t>
    </r>
    <r>
      <rPr>
        <vertAlign val="superscript"/>
        <sz val="8"/>
        <color theme="1"/>
        <rFont val="Times New Roman"/>
        <family val="1"/>
        <charset val="204"/>
      </rPr>
      <t>N</t>
    </r>
  </si>
  <si>
    <r>
      <t xml:space="preserve">Снегозадержатель для металлочерепицы (МЕТ) (цвет по карте RR, RAL) </t>
    </r>
    <r>
      <rPr>
        <vertAlign val="superscript"/>
        <sz val="8"/>
        <color theme="1"/>
        <rFont val="Times New Roman"/>
        <family val="1"/>
        <charset val="204"/>
      </rPr>
      <t>N</t>
    </r>
  </si>
  <si>
    <t>Производится под заказ. Минимальная партия от 220 шт.</t>
  </si>
  <si>
    <t>Упаковка-20 шт.</t>
  </si>
  <si>
    <r>
      <t xml:space="preserve">Снегозадержатель для металлочерепицы (МЕТ) (медь) </t>
    </r>
    <r>
      <rPr>
        <vertAlign val="superscript"/>
        <sz val="8"/>
        <color theme="1"/>
        <rFont val="Times New Roman"/>
        <family val="1"/>
        <charset val="204"/>
      </rPr>
      <t>N</t>
    </r>
  </si>
  <si>
    <t xml:space="preserve">Наименование </t>
  </si>
  <si>
    <t>Рекомендуемая розничная цена, Руб./Ед. изм. с НДС</t>
  </si>
  <si>
    <t>медь 0,6мм</t>
  </si>
  <si>
    <t xml:space="preserve">медь 0,6мм окрашенная </t>
  </si>
  <si>
    <t>глянцевый коричневый RR32</t>
  </si>
  <si>
    <t>матовый коричневый RR32</t>
  </si>
  <si>
    <t xml:space="preserve">Шпиль № 1 </t>
  </si>
  <si>
    <t>(высота изделия 0,9м</t>
  </si>
  <si>
    <t xml:space="preserve">размеры основания  </t>
  </si>
  <si>
    <t>112 х 112мм)</t>
  </si>
  <si>
    <t>Шпиль № 2</t>
  </si>
  <si>
    <t>(высота изделия 1,32м</t>
  </si>
  <si>
    <t>размеры основания  195 х 195мм)</t>
  </si>
  <si>
    <t>Шпиль № 3</t>
  </si>
  <si>
    <t>(высота изделия 1,465м</t>
  </si>
  <si>
    <t>основание - восьмигранник со стороной 155мм)</t>
  </si>
  <si>
    <t>Шпиль № 4</t>
  </si>
  <si>
    <t>(высота изделия 1,05м</t>
  </si>
  <si>
    <t>диаметр основания  200мм )</t>
  </si>
  <si>
    <t>Шпиль № 5</t>
  </si>
  <si>
    <t>(высота изделия 1,25м</t>
  </si>
  <si>
    <t>размеры основания  140 х 140мм )</t>
  </si>
  <si>
    <t>Водосточная воронка № 1</t>
  </si>
  <si>
    <t>(для трубы диам. 90мм, 100мм</t>
  </si>
  <si>
    <t>высота изделия 300мм</t>
  </si>
  <si>
    <t>размер верхнего сечения  280 х 200мм)</t>
  </si>
  <si>
    <t>Водосточная воронка № 2</t>
  </si>
  <si>
    <t>высота изделия 210мм</t>
  </si>
  <si>
    <t>диаметр верхнего сечения  300мм )</t>
  </si>
  <si>
    <t>Водосточная воронка № 3</t>
  </si>
  <si>
    <t>габарит.размеры изделия  270 х 190 х 310мм )</t>
  </si>
  <si>
    <t>Радиусное колено</t>
  </si>
  <si>
    <t>высота изделия 460мм</t>
  </si>
  <si>
    <t>ширина изделия 470мм</t>
  </si>
  <si>
    <t>радиус изгиба 415мм )</t>
  </si>
  <si>
    <t>Крестообразный переходник</t>
  </si>
  <si>
    <t>(для трубы диам. 90мм, 100мм)</t>
  </si>
  <si>
    <t xml:space="preserve">Таблица № 5. </t>
  </si>
  <si>
    <t xml:space="preserve">Таблица № 4. </t>
  </si>
  <si>
    <t xml:space="preserve">Таблица № 3а. </t>
  </si>
  <si>
    <t xml:space="preserve">Таблица № 3. </t>
  </si>
  <si>
    <t xml:space="preserve">Таблица № 2. </t>
  </si>
  <si>
    <t xml:space="preserve">Таблица № 1а. </t>
  </si>
  <si>
    <t xml:space="preserve">Таблица № 1. </t>
  </si>
  <si>
    <t xml:space="preserve">Таблица № 6. </t>
  </si>
  <si>
    <t>Рекомендованные розничные цены на комплектующие к водосточной системе</t>
  </si>
  <si>
    <t>Наименование</t>
  </si>
  <si>
    <t>ВС Оц. сталь с покрытием PURAL</t>
  </si>
  <si>
    <t>ВС Оц. сталь с покрытием PURAL MATT</t>
  </si>
  <si>
    <t>ВС Медь, 0.6 мм</t>
  </si>
  <si>
    <t>ВС Цинк-Титан, 0.7 мм</t>
  </si>
  <si>
    <t>Метиз (оцинкованный) 140</t>
  </si>
  <si>
    <t>90 (М8)</t>
  </si>
  <si>
    <t>100 (М10)</t>
  </si>
  <si>
    <t>Метиз (оцинкованный)  200</t>
  </si>
  <si>
    <t>Метиз (омедненный) 140</t>
  </si>
  <si>
    <t>Метиз (омедненный) 200</t>
  </si>
  <si>
    <t>Декоративная накладка для хомута трубы</t>
  </si>
  <si>
    <t>Шайба резиновая</t>
  </si>
  <si>
    <t>Уплотнитель для заглушки</t>
  </si>
  <si>
    <t>Уплотнитель для соединения желоба</t>
  </si>
  <si>
    <t>Соединитель желоба</t>
  </si>
  <si>
    <t>Элемент жесткости соединителя желоба (медь)</t>
  </si>
  <si>
    <t>Элемент жесткости соединителя желоба (оцинкованный)</t>
  </si>
  <si>
    <t>Гайка низкая (оцинк.)</t>
  </si>
  <si>
    <t>Гайка низкая (нерж.)</t>
  </si>
  <si>
    <t>Гайка с фланцем М6 для удл. крюка универс. (омедненная)</t>
  </si>
  <si>
    <t>Гайка с фланцем М6 для удл. крюка универс. (оцинкованная)</t>
  </si>
  <si>
    <t>Болт с пр/ш М6*16 для удл. крюка универс. (омедненный)</t>
  </si>
  <si>
    <t>Болт с пр/ш М6*16 для удл. крюка универс. (оцинкованный)</t>
  </si>
  <si>
    <t>Винт 6*12 (оцинк.) RR 32, RR 20, RR 29, RAL 6005,  RR23, RR11</t>
  </si>
  <si>
    <t>Винт 6*12 (медь) (I)</t>
  </si>
  <si>
    <t>Винт 6*12 (оцинк.)</t>
  </si>
  <si>
    <t>Саморез 4,5х35 (оцинкованный)</t>
  </si>
  <si>
    <t xml:space="preserve">Заклепки  вытяжные 4,0х10,0 алюминий </t>
  </si>
  <si>
    <t xml:space="preserve">Заклепки  вытяжные 4,0х8,0 сталь </t>
  </si>
  <si>
    <t>Заклепки  вытяжные 4,0х8,0 медь</t>
  </si>
  <si>
    <t>Заклепки  вытяжные 4,0х10,0  медь/сталь</t>
  </si>
  <si>
    <t>ВС Оц. сталь, 0.5 мм</t>
  </si>
  <si>
    <t>(комплектация: хомут+гайка низкая+2хВинт 6*12)</t>
  </si>
  <si>
    <t xml:space="preserve">Хомут трубы                    </t>
  </si>
  <si>
    <t xml:space="preserve">Таблица № 7. </t>
  </si>
  <si>
    <t>Водосточная система (ЦИНК-ТИТАН)  (Таб. 1а)</t>
  </si>
  <si>
    <t xml:space="preserve">Водосточная система (полимерная окраска в цвета по карте RAL 1014,  3005, 5005, 6002, 6011, 7004, 7035, 7037, 6020, 9005, </t>
  </si>
  <si>
    <t>0.6 мм (Таб. 1) **</t>
  </si>
  <si>
    <t>Колпаки дымоходные и вентиляционные шахты (Таб. № 2)</t>
  </si>
  <si>
    <t>Листовой металл (Таб. № 3а)</t>
  </si>
  <si>
    <t>Погонаж ( фартуки) (Таб. № 3а)</t>
  </si>
  <si>
    <t xml:space="preserve">Погонаж (Фартуки) S1, S6-S9,  S2-S5, S11-S16, S19-S27 (2 м.) </t>
  </si>
  <si>
    <t>Решётка вентиляционная 20х30 (RR32, RR20, RR29, RR23, RR11, Ral6005, Ral8017, медь) (Таб. № 3)</t>
  </si>
  <si>
    <t>Soffito (медь), (Soffito Vent) (медь) (Таб. № 3)</t>
  </si>
  <si>
    <t>G-планка (медь) (L=2 м.п.) (для Soffito) (Таб. № 3)</t>
  </si>
  <si>
    <t>Снегозадержатель для металлочерепицы (МЕТ) (окраш.сталь)  (Таб. № 4)</t>
  </si>
  <si>
    <t>Снегозадержатель для битумной черепицы (БИТ) (разноцветка) (минимальная партия от 225 шт.) (Таб. № 4)</t>
  </si>
  <si>
    <t>Аэратор «Специальный» пластиковый с металлической крышкой (облицовкой): (RR32, RR32 matt, RR20, RR23, RR23 mat, RR29, RR11, Ral8017, Ral8017 mat, Ral6005), из Zn-Ti, из меди (Таб. № 4)</t>
  </si>
  <si>
    <t>Шпиль №№ 1-5(Таб. № 5)</t>
  </si>
  <si>
    <t>Водосточная воронка № № 1-3 (Таб. № 5)</t>
  </si>
  <si>
    <t>Радиусное колено  (Таб. № 5)</t>
  </si>
  <si>
    <t>Крестообразный переходник (Таб. № 5)</t>
  </si>
  <si>
    <t>Комплектующие к водосточным системам (Таб. № 6)</t>
  </si>
  <si>
    <t xml:space="preserve">Система металлических софитов из стали с покрытием PURAL, PURAL MATT и Меди (Таб. №  9) </t>
  </si>
  <si>
    <t>Труба водосточная  (Длина 4.0 м) (Таб. № 1,  Таб. № 1а)</t>
  </si>
  <si>
    <t>Желоб водосточный  (Длина 4.0 м)  (Таб. № 1,  Таб. № 1а)</t>
  </si>
  <si>
    <t>Угол желоба внутренний /наружный (от 95° до 175°) (Таб. №1, 1а)</t>
  </si>
  <si>
    <t>Воронка водосборная удлиненная (Таб. №1, 1а)</t>
  </si>
  <si>
    <t>Водосборник  цилиндрический в комплекте  (Таб. № 1а)</t>
  </si>
  <si>
    <t xml:space="preserve">Водосборник  дизайнерский с сеткой (Таб. № 1а) </t>
  </si>
  <si>
    <t xml:space="preserve">Таблица № 8. </t>
  </si>
  <si>
    <t>Ед.изм.</t>
  </si>
  <si>
    <t xml:space="preserve">Отпускная цена, </t>
  </si>
  <si>
    <t>Рекламный стенд водосточной системы на перфорированной стойке 1850х500 (RR32)</t>
  </si>
  <si>
    <t>Рекламный стенд водосточной системы на перфорированной стойке 1850х500 (медь)</t>
  </si>
  <si>
    <t>Рекламный стенд водосточной системы 150/100 на перфорированной стойке 1850х500 (RR32)</t>
  </si>
  <si>
    <t>Рекламный стенд водосточной системы 150/100на перфорированной стойке 1850х500 (медь)</t>
  </si>
  <si>
    <t>Тара для региональных отгрузок 3120*1050*1030 (для труб)</t>
  </si>
  <si>
    <t>Тара для региональных отгрузок 3120*1050*700 (для желобов)</t>
  </si>
  <si>
    <t xml:space="preserve">Рекомендуемые розничные цены  на системы металлических софитов </t>
  </si>
  <si>
    <t xml:space="preserve">Таблица № 9. </t>
  </si>
  <si>
    <t xml:space="preserve">Рекомендуемые розничные цены, </t>
  </si>
  <si>
    <t xml:space="preserve">Тип поверхности – </t>
  </si>
  <si>
    <t xml:space="preserve">Гладкий </t>
  </si>
  <si>
    <t>Фактурный (под заказ)</t>
  </si>
  <si>
    <t>RR 32</t>
  </si>
  <si>
    <t>RR 23</t>
  </si>
  <si>
    <t>RR 29</t>
  </si>
  <si>
    <t>RR 11</t>
  </si>
  <si>
    <t>RR 20</t>
  </si>
  <si>
    <r>
      <t xml:space="preserve">МЕДЬ </t>
    </r>
    <r>
      <rPr>
        <i/>
        <vertAlign val="superscript"/>
        <sz val="8"/>
        <color theme="1"/>
        <rFont val="Times New Roman"/>
        <family val="1"/>
        <charset val="204"/>
      </rPr>
      <t>N</t>
    </r>
  </si>
  <si>
    <t xml:space="preserve">Софит с центральной перфорацией, </t>
  </si>
  <si>
    <t>Софит с полной перфорацией,</t>
  </si>
  <si>
    <t>Софит без перфорации</t>
  </si>
  <si>
    <t xml:space="preserve"> L=2.4м.п.</t>
  </si>
  <si>
    <t>Шт.</t>
  </si>
  <si>
    <t>10 шт.</t>
  </si>
  <si>
    <t xml:space="preserve">Софит с полной перфорацией, </t>
  </si>
  <si>
    <t xml:space="preserve">  L=1.0м.п.</t>
  </si>
  <si>
    <t xml:space="preserve"> L=3 м.п. (под заказ)</t>
  </si>
  <si>
    <t>С/пленка</t>
  </si>
  <si>
    <t>Софит с центральной перфорацией,</t>
  </si>
  <si>
    <t>(нестанд. длина до 4 м.п. (под заказ)</t>
  </si>
  <si>
    <t>м.пог.</t>
  </si>
  <si>
    <t>G-планка L=2.0 м.п.</t>
  </si>
  <si>
    <t>Короб /</t>
  </si>
  <si>
    <t xml:space="preserve"> 30 шт.</t>
  </si>
  <si>
    <t>---</t>
  </si>
  <si>
    <t>F-профиль L=2.0 м.п.</t>
  </si>
  <si>
    <t xml:space="preserve">Короб / </t>
  </si>
  <si>
    <t>18 шт.</t>
  </si>
  <si>
    <t>F-профиль L=2.0 м.п. (увеличенная)</t>
  </si>
  <si>
    <t>С/пленка / 10 шт.</t>
  </si>
  <si>
    <t>С/пленка / 5 шт.</t>
  </si>
  <si>
    <t>L=2.0 м.п.</t>
  </si>
  <si>
    <t>С/пленка / 10 шт</t>
  </si>
  <si>
    <t xml:space="preserve">Таблица № 10. </t>
  </si>
  <si>
    <t>Рекомендуемые розничные цены  на системы металлических фасадов.</t>
  </si>
  <si>
    <t>Длина</t>
  </si>
  <si>
    <t>Руб./Ед.изм. с НДС</t>
  </si>
  <si>
    <t>12 шт.</t>
  </si>
  <si>
    <t>L= 2 м.п.</t>
  </si>
  <si>
    <t>5 шт.</t>
  </si>
  <si>
    <t>30 шт.</t>
  </si>
  <si>
    <t xml:space="preserve">Таблица № 11. </t>
  </si>
  <si>
    <t>Обозначение цветовых решений продукции торговой марки AQAUASYSTEM.</t>
  </si>
  <si>
    <t>Обозначение цвета</t>
  </si>
  <si>
    <t>Название цвета</t>
  </si>
  <si>
    <t>Продукция</t>
  </si>
  <si>
    <t>Фартуки</t>
  </si>
  <si>
    <t>Софит</t>
  </si>
  <si>
    <t>металлический</t>
  </si>
  <si>
    <t>Фасад</t>
  </si>
  <si>
    <t>Стандартные оттенки</t>
  </si>
  <si>
    <t>Мраморно-белый (RR20)</t>
  </si>
  <si>
    <t>+</t>
  </si>
  <si>
    <t>Тёмно-коричневый (RR32)</t>
  </si>
  <si>
    <t>Маренго (RR23)</t>
  </si>
  <si>
    <t>Тёмно-оливковый (RR11)</t>
  </si>
  <si>
    <t>Бургундский (RR29)</t>
  </si>
  <si>
    <t>RAL 8017</t>
  </si>
  <si>
    <t>Коричневый (RAL8017)</t>
  </si>
  <si>
    <t>RAL 6005</t>
  </si>
  <si>
    <t>Зелёный мох (RAL6005)</t>
  </si>
  <si>
    <t>RAL 1015</t>
  </si>
  <si>
    <t>Слоновая кость (RAL1015)</t>
  </si>
  <si>
    <t>RAL 1001</t>
  </si>
  <si>
    <t>Песочный (RAL 1001)</t>
  </si>
  <si>
    <t>Матовые оттенки</t>
  </si>
  <si>
    <t>RR 33</t>
  </si>
  <si>
    <t>RAL 7003</t>
  </si>
  <si>
    <t>Алюминий</t>
  </si>
  <si>
    <t>RAL 9010</t>
  </si>
  <si>
    <t>Белый (RAL 9010)</t>
  </si>
  <si>
    <t>PRINTECH</t>
  </si>
  <si>
    <t>NAÏVE MAROON</t>
  </si>
  <si>
    <t>NAÏVE</t>
  </si>
  <si>
    <t>LOG</t>
  </si>
  <si>
    <t>Старый дуб (Log)</t>
  </si>
  <si>
    <r>
      <t>Сталь с покрытием PURAL MATT</t>
    </r>
    <r>
      <rPr>
        <i/>
        <vertAlign val="superscript"/>
        <sz val="8"/>
        <color theme="1"/>
        <rFont val="Times New Roman"/>
        <family val="1"/>
        <charset val="204"/>
      </rPr>
      <t>N RR32, RR23, RR33, Ral8017</t>
    </r>
  </si>
  <si>
    <t>Короб  / 10 шт.</t>
  </si>
  <si>
    <t>Сталь с покрытием PURAL: RR32, RR29, RR23, RR11, RR20, Ral8017, Ral6005</t>
  </si>
  <si>
    <t>ОГЛАВЛЕНИЕ</t>
  </si>
  <si>
    <t>1.</t>
  </si>
  <si>
    <t>2.</t>
  </si>
  <si>
    <t>3.</t>
  </si>
  <si>
    <t>4.</t>
  </si>
  <si>
    <t>5.</t>
  </si>
  <si>
    <t>6.</t>
  </si>
  <si>
    <t>7.</t>
  </si>
  <si>
    <t>8.</t>
  </si>
  <si>
    <t>9.</t>
  </si>
  <si>
    <t>Рекомендованные розничные цены на декоративные изделия из меди</t>
  </si>
  <si>
    <t>Перечень товаров, поставляемых под заказ</t>
  </si>
  <si>
    <t>10.</t>
  </si>
  <si>
    <t>Демонстрационные материалы и прочая продукция</t>
  </si>
  <si>
    <t>11.</t>
  </si>
  <si>
    <t>12.</t>
  </si>
  <si>
    <t xml:space="preserve">Таб. № 3а </t>
  </si>
  <si>
    <t xml:space="preserve">Таб. № 5 </t>
  </si>
  <si>
    <t>Таб. № 6</t>
  </si>
  <si>
    <t>Таб. № 7</t>
  </si>
  <si>
    <t>Таб. № 8</t>
  </si>
  <si>
    <t>Таб. № 9</t>
  </si>
  <si>
    <t>Таб. № 10</t>
  </si>
  <si>
    <t>Таб. № 11</t>
  </si>
  <si>
    <t>Таб. № 1</t>
  </si>
  <si>
    <t>Таб. № 2</t>
  </si>
  <si>
    <t>Таб. № 1а</t>
  </si>
  <si>
    <t>Таб. № 4</t>
  </si>
  <si>
    <t>Таб. № 3</t>
  </si>
  <si>
    <t>Назад в ОГЛАВЛЕНИЕ</t>
  </si>
  <si>
    <t>S1 Фартук карнизный, 2м.п.</t>
  </si>
  <si>
    <t>S2 Фартук фронтонный, 2м.п.</t>
  </si>
  <si>
    <t>S3 Фартук фронтонный, 2м.п.</t>
  </si>
  <si>
    <t>S4 Фартук пристенный (угловой), 2м.п.</t>
  </si>
  <si>
    <t>S5 Фартук фронтонный, 2м.п.</t>
  </si>
  <si>
    <t>S6 Фартук пристенный (накладной), 2м.п.</t>
  </si>
  <si>
    <t>S7 Фартук пристенный (в штробу), 2м.п.</t>
  </si>
  <si>
    <t>S8 Фартук конькового аэратора, 2м.п.</t>
  </si>
  <si>
    <t>S9 Фартук вспомогательный, 2м.п.</t>
  </si>
  <si>
    <t>S11 Фартук на излом, 2м.п.</t>
  </si>
  <si>
    <t>S12 Фартук разжелобовка, 2м.п.</t>
  </si>
  <si>
    <t>S13 Фартук под колпак, 2м.п.</t>
  </si>
  <si>
    <t>S14 Фартук карнизный (над желобом), 2м.п.</t>
  </si>
  <si>
    <t>S15 Фартук коньковый, 2м.п.</t>
  </si>
  <si>
    <t>S16 Фартук обратный капельник, 2м.п.</t>
  </si>
  <si>
    <t>S20 Фартук аэратора в штробу, 2м.п.</t>
  </si>
  <si>
    <t>S21 Фартук на лобовую доску, 2м.п.</t>
  </si>
  <si>
    <t>S22 Фартук на лобовую доску, 2м.п.</t>
  </si>
  <si>
    <t>S27 Фартук карнизный (над желобом), 2м.п.</t>
  </si>
  <si>
    <t>СТОИМОСТЬ СТАНДАРТНЫХ ФАРТУКОВ (Длина 2 м.п.)</t>
  </si>
  <si>
    <t>Фактур.</t>
  </si>
  <si>
    <t xml:space="preserve">Держатель для хомута </t>
  </si>
  <si>
    <r>
      <t xml:space="preserve">под метиз </t>
    </r>
    <r>
      <rPr>
        <vertAlign val="superscript"/>
        <sz val="9"/>
        <color theme="1"/>
        <rFont val="Times New Roman"/>
        <family val="1"/>
        <charset val="204"/>
      </rPr>
      <t>(5)</t>
    </r>
  </si>
  <si>
    <t>М10</t>
  </si>
  <si>
    <t xml:space="preserve">Адаптер для хомута </t>
  </si>
  <si>
    <r>
      <t xml:space="preserve">под метиз </t>
    </r>
    <r>
      <rPr>
        <vertAlign val="superscript"/>
        <sz val="9"/>
        <color theme="1"/>
        <rFont val="Times New Roman"/>
        <family val="1"/>
        <charset val="204"/>
      </rPr>
      <t>(6)</t>
    </r>
  </si>
  <si>
    <t xml:space="preserve">Крюк крепления короткий регулируемый </t>
  </si>
  <si>
    <r>
      <t xml:space="preserve">(в комплекте) </t>
    </r>
    <r>
      <rPr>
        <vertAlign val="superscript"/>
        <sz val="8"/>
        <color theme="1"/>
        <rFont val="Times New Roman"/>
        <family val="1"/>
        <charset val="204"/>
      </rPr>
      <t>N</t>
    </r>
  </si>
  <si>
    <r>
      <t xml:space="preserve">Декоративный  хомут трубы под метиз с комплектом крепления </t>
    </r>
    <r>
      <rPr>
        <vertAlign val="superscript"/>
        <sz val="8"/>
        <color theme="1"/>
        <rFont val="Times New Roman"/>
        <family val="1"/>
        <charset val="204"/>
      </rPr>
      <t>N</t>
    </r>
  </si>
  <si>
    <r>
      <t xml:space="preserve">Декоративный хомут трубы под дерево с комплектом крепления </t>
    </r>
    <r>
      <rPr>
        <vertAlign val="superscript"/>
        <sz val="8"/>
        <color theme="1"/>
        <rFont val="Times New Roman"/>
        <family val="1"/>
        <charset val="204"/>
      </rPr>
      <t>N</t>
    </r>
  </si>
  <si>
    <t xml:space="preserve">Примечания:
(1)  - Продукция производится «Под заказ». Сроки производства необходимо уточнять на момент размещения заказа.
(2) - Под заказ возможно изготовление углов от 95° до 175°.
(3)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(4) - Поз.-Хомут с комплектом крепления стандартно комплектуется метизом 140. Так же, в Таб.№6 предлагается отдельно метиз 200.
(5)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(6) - Элемент крепления хомута под метиз для водосточной трубы с фиксированным  расстоянием от стены 30 мм.
</t>
  </si>
  <si>
    <r>
      <t xml:space="preserve"> (Длина 4.0 м) </t>
    </r>
    <r>
      <rPr>
        <vertAlign val="superscript"/>
        <sz val="9"/>
        <color theme="1"/>
        <rFont val="Times New Roman"/>
        <family val="1"/>
        <charset val="204"/>
      </rPr>
      <t>(1)</t>
    </r>
    <r>
      <rPr>
        <sz val="8"/>
        <color theme="1"/>
        <rFont val="Times New Roman"/>
        <family val="1"/>
        <charset val="204"/>
      </rPr>
      <t xml:space="preserve">  -  (под заказ)</t>
    </r>
  </si>
  <si>
    <r>
      <t xml:space="preserve">(Длина 4.0 м) </t>
    </r>
    <r>
      <rPr>
        <vertAlign val="superscript"/>
        <sz val="9"/>
        <color theme="1"/>
        <rFont val="Times New Roman"/>
        <family val="1"/>
        <charset val="204"/>
      </rPr>
      <t>(1)</t>
    </r>
    <r>
      <rPr>
        <sz val="8"/>
        <color theme="1"/>
        <rFont val="Times New Roman"/>
        <family val="1"/>
        <charset val="204"/>
      </rPr>
      <t xml:space="preserve">  -  (под заказ)</t>
    </r>
  </si>
  <si>
    <r>
      <t xml:space="preserve">внутренний /наружный </t>
    </r>
    <r>
      <rPr>
        <vertAlign val="superscript"/>
        <sz val="9"/>
        <color theme="1"/>
        <rFont val="Times New Roman"/>
        <family val="1"/>
        <charset val="204"/>
      </rPr>
      <t>(2)</t>
    </r>
  </si>
  <si>
    <r>
      <t xml:space="preserve">крепления </t>
    </r>
    <r>
      <rPr>
        <vertAlign val="superscript"/>
        <sz val="9"/>
        <color theme="1"/>
        <rFont val="Times New Roman"/>
        <family val="1"/>
        <charset val="204"/>
      </rPr>
      <t>(4)</t>
    </r>
  </si>
  <si>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</si>
  <si>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</si>
  <si>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Воронка водосборная удлиненная </t>
    </r>
    <r>
      <rPr>
        <vertAlign val="superscript"/>
        <sz val="9"/>
        <color theme="1"/>
        <rFont val="Times New Roman"/>
        <family val="1"/>
        <charset val="204"/>
      </rPr>
      <t>(1)</t>
    </r>
  </si>
  <si>
    <t>Типоразмер</t>
  </si>
  <si>
    <r>
      <t xml:space="preserve"> (Длина 4.0 м) </t>
    </r>
    <r>
      <rPr>
        <vertAlign val="superscript"/>
        <sz val="9"/>
        <color theme="1"/>
        <rFont val="Times New Roman"/>
        <family val="1"/>
        <charset val="204"/>
      </rPr>
      <t>(2)</t>
    </r>
    <r>
      <rPr>
        <sz val="8"/>
        <color theme="1"/>
        <rFont val="Times New Roman"/>
        <family val="1"/>
        <charset val="204"/>
      </rPr>
      <t xml:space="preserve"> - (под заказ)</t>
    </r>
  </si>
  <si>
    <r>
      <t xml:space="preserve">(Длина 4.0 м) </t>
    </r>
    <r>
      <rPr>
        <vertAlign val="superscript"/>
        <sz val="9"/>
        <color theme="1"/>
        <rFont val="Times New Roman"/>
        <family val="1"/>
        <charset val="204"/>
      </rPr>
      <t>(2)</t>
    </r>
    <r>
      <rPr>
        <sz val="8"/>
        <color theme="1"/>
        <rFont val="Times New Roman"/>
        <family val="1"/>
        <charset val="204"/>
      </rPr>
      <t xml:space="preserve"> - (под заказ)</t>
    </r>
  </si>
  <si>
    <r>
      <t xml:space="preserve">внутренний /наружный </t>
    </r>
    <r>
      <rPr>
        <vertAlign val="superscript"/>
        <sz val="9"/>
        <color theme="1"/>
        <rFont val="Times New Roman"/>
        <family val="1"/>
        <charset val="204"/>
      </rPr>
      <t>(3)</t>
    </r>
  </si>
  <si>
    <r>
      <t xml:space="preserve">Крюк крепления короткий регулируемый (в комплекте) </t>
    </r>
    <r>
      <rPr>
        <vertAlign val="superscript"/>
        <sz val="8"/>
        <color theme="1"/>
        <rFont val="Times New Roman"/>
        <family val="1"/>
        <charset val="204"/>
      </rPr>
      <t>N</t>
    </r>
  </si>
  <si>
    <r>
      <t xml:space="preserve">Хомут с комплектом крепления </t>
    </r>
    <r>
      <rPr>
        <vertAlign val="superscript"/>
        <sz val="9"/>
        <color theme="1"/>
        <rFont val="Times New Roman"/>
        <family val="1"/>
        <charset val="204"/>
      </rPr>
      <t>(5)</t>
    </r>
  </si>
  <si>
    <r>
      <t xml:space="preserve">Декоративный хомут трубы под метиз с комплектом крепления </t>
    </r>
    <r>
      <rPr>
        <vertAlign val="superscript"/>
        <sz val="8"/>
        <color theme="1"/>
        <rFont val="Times New Roman"/>
        <family val="1"/>
        <charset val="204"/>
      </rPr>
      <t>N</t>
    </r>
  </si>
  <si>
    <r>
      <t xml:space="preserve">Декоративный  хомут трубы под дерево с комплектом крепления </t>
    </r>
    <r>
      <rPr>
        <vertAlign val="superscript"/>
        <sz val="8"/>
        <color theme="1"/>
        <rFont val="Times New Roman"/>
        <family val="1"/>
        <charset val="204"/>
      </rPr>
      <t>N</t>
    </r>
  </si>
  <si>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(2)</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</si>
  <si>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(2)</t>
    </r>
  </si>
  <si>
    <r>
      <t xml:space="preserve">удлиненная </t>
    </r>
    <r>
      <rPr>
        <vertAlign val="superscript"/>
        <sz val="9"/>
        <color theme="1"/>
        <rFont val="Times New Roman"/>
        <family val="1"/>
        <charset val="204"/>
      </rPr>
      <t>(2)</t>
    </r>
  </si>
  <si>
    <t>Удлинитель для крюка универсального - боковой (пассивированный)</t>
  </si>
  <si>
    <r>
      <t xml:space="preserve">Держатель </t>
    </r>
    <r>
      <rPr>
        <vertAlign val="superscript"/>
        <sz val="9"/>
        <color theme="1"/>
        <rFont val="Times New Roman"/>
        <family val="1"/>
        <charset val="204"/>
      </rPr>
      <t>(6)</t>
    </r>
  </si>
  <si>
    <r>
      <t xml:space="preserve">Адаптер </t>
    </r>
    <r>
      <rPr>
        <vertAlign val="superscript"/>
        <sz val="9"/>
        <color theme="1"/>
        <rFont val="Times New Roman"/>
        <family val="1"/>
        <charset val="204"/>
      </rPr>
      <t>(7)</t>
    </r>
  </si>
  <si>
    <t>RAL8017, RR32,  RR23, RR33</t>
  </si>
  <si>
    <r>
      <t xml:space="preserve">Printech </t>
    </r>
    <r>
      <rPr>
        <vertAlign val="superscript"/>
        <sz val="9"/>
        <color theme="1"/>
        <rFont val="Times New Roman"/>
        <family val="1"/>
        <charset val="204"/>
      </rPr>
      <t>(3)</t>
    </r>
  </si>
  <si>
    <r>
      <t xml:space="preserve">Алюминий </t>
    </r>
    <r>
      <rPr>
        <vertAlign val="superscript"/>
        <sz val="9"/>
        <color theme="1"/>
        <rFont val="Times New Roman"/>
        <family val="1"/>
        <charset val="204"/>
      </rPr>
      <t>(4)</t>
    </r>
  </si>
  <si>
    <r>
      <t xml:space="preserve">(Длина 2 м) </t>
    </r>
    <r>
      <rPr>
        <vertAlign val="superscript"/>
        <sz val="9"/>
        <color theme="1"/>
        <rFont val="Times New Roman"/>
        <family val="1"/>
        <charset val="204"/>
      </rPr>
      <t>(1)</t>
    </r>
  </si>
  <si>
    <r>
      <t xml:space="preserve">(Длина до 4 м) </t>
    </r>
    <r>
      <rPr>
        <vertAlign val="superscript"/>
        <sz val="9"/>
        <color theme="1"/>
        <rFont val="Times New Roman"/>
        <family val="1"/>
        <charset val="204"/>
      </rPr>
      <t>(1)</t>
    </r>
  </si>
  <si>
    <t xml:space="preserve">Оцинковка, 0,5 мм </t>
  </si>
  <si>
    <t xml:space="preserve">Примечания:
(1)  - Не производится погонаж (фартуки), эскиз которых напоминает эскиз поз.: с 5 по 21 (табл. № 9) или поз.: с 5 по 23 (табл. № 10).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(3) -  Старый дуб (Log Printech), Американский орех (Naive Printech), Канадский дуб (Naive Maroon Printech).
(4) - Фартуки из Алюминия в цвете Ral 8017 изготавливаются в длине 1,25 м      
</t>
  </si>
  <si>
    <r>
      <t xml:space="preserve"> Цвета по карте RAL </t>
    </r>
    <r>
      <rPr>
        <b/>
        <vertAlign val="superscript"/>
        <sz val="9"/>
        <color theme="1"/>
        <rFont val="Times New Roman"/>
        <family val="1"/>
        <charset val="204"/>
      </rPr>
      <t>(2)</t>
    </r>
  </si>
  <si>
    <r>
      <t>Аэратор «Специальный» пластиковый с металлической крышкой (облицовкой): (RR32, RR32 matt, RR20, RR23, RR23 matt, RR29, RR11, Ral8017, Ral8017 matt, Ral6005)</t>
    </r>
    <r>
      <rPr>
        <b/>
        <sz val="8"/>
        <color theme="1"/>
        <rFont val="Times New Roman"/>
        <family val="1"/>
        <charset val="204"/>
      </rPr>
      <t xml:space="preserve"> </t>
    </r>
    <r>
      <rPr>
        <vertAlign val="superscript"/>
        <sz val="8"/>
        <color theme="1"/>
        <rFont val="Times New Roman"/>
        <family val="1"/>
        <charset val="204"/>
      </rPr>
      <t xml:space="preserve">N </t>
    </r>
  </si>
  <si>
    <r>
      <t xml:space="preserve">Аэратор «Специальный» пластиковый с металлической крышкой (облицовкой): (цвет по карте RAL) </t>
    </r>
    <r>
      <rPr>
        <vertAlign val="superscript"/>
        <sz val="8"/>
        <color theme="1"/>
        <rFont val="Times New Roman"/>
        <family val="1"/>
        <charset val="204"/>
      </rPr>
      <t>N</t>
    </r>
  </si>
  <si>
    <t xml:space="preserve">Производится под заказ. </t>
  </si>
  <si>
    <t>Примечания:
(1) - Цена действительна при условии размещения заказа на сумму от 25000 руб. (с НДС). В случае заказа данной продукции на меньшую сумму применяется повышающий коэффициент 1,5.</t>
  </si>
  <si>
    <r>
      <t xml:space="preserve">Рекомендованные розничные цены на декоративные изделия из меди </t>
    </r>
    <r>
      <rPr>
        <b/>
        <vertAlign val="superscript"/>
        <sz val="9"/>
        <color theme="1"/>
        <rFont val="Times New Roman"/>
        <family val="1"/>
        <charset val="204"/>
      </rPr>
      <t>(1)</t>
    </r>
  </si>
  <si>
    <t xml:space="preserve">Примечания:
(1) - Возможность окраски изделий в нестандартный цвет требует доп. уточнения для определения цены и возможности изготовления.
Срок изготовления изделий - до 25 рабочих дней. Точный срок изготовления определяется при оформлении заказа.
</t>
  </si>
  <si>
    <t>Саморез 4,5х35 (нержав.)</t>
  </si>
  <si>
    <r>
      <t xml:space="preserve">Перечень товаров, поставляемых под заказ </t>
    </r>
    <r>
      <rPr>
        <b/>
        <vertAlign val="superscript"/>
        <sz val="9"/>
        <color theme="1"/>
        <rFont val="Times New Roman"/>
        <family val="1"/>
        <charset val="204"/>
      </rPr>
      <t>(1)</t>
    </r>
  </si>
  <si>
    <t xml:space="preserve">Примечания:
(1) -Данный товар поставляется под заказ, только на условиях его 100% предоплаты; срок  изготовления и поставки  исчисляется с момента 100% оплаты Покупателем.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</si>
  <si>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r>
      <t xml:space="preserve">RAL 1014,  3005, 5005, 6002, 6011, 7004, 7035, 7037, 6020, 9005, 1-сторонний </t>
    </r>
    <r>
      <rPr>
        <vertAlign val="superscript"/>
        <sz val="9"/>
        <color theme="1"/>
        <rFont val="Times New Roman"/>
        <family val="1"/>
        <charset val="204"/>
      </rPr>
      <t>(2)</t>
    </r>
    <r>
      <rPr>
        <sz val="8"/>
        <color theme="1"/>
        <rFont val="Times New Roman"/>
        <family val="1"/>
        <charset val="204"/>
      </rPr>
      <t xml:space="preserve"> (Таб. № 3а)</t>
    </r>
  </si>
  <si>
    <r>
      <t xml:space="preserve">Демонстрационные материалы и прочая продукция </t>
    </r>
    <r>
      <rPr>
        <b/>
        <vertAlign val="superscript"/>
        <sz val="9"/>
        <color theme="1"/>
        <rFont val="Times New Roman"/>
        <family val="1"/>
        <charset val="204"/>
      </rPr>
      <t>(1)</t>
    </r>
  </si>
  <si>
    <r>
      <t xml:space="preserve">Алюминий </t>
    </r>
    <r>
      <rPr>
        <i/>
        <vertAlign val="superscript"/>
        <sz val="9"/>
        <color theme="1"/>
        <rFont val="Times New Roman"/>
        <family val="1"/>
        <charset val="204"/>
      </rPr>
      <t>(1)</t>
    </r>
    <r>
      <rPr>
        <i/>
        <sz val="6"/>
        <color theme="1"/>
        <rFont val="Times New Roman"/>
        <family val="1"/>
        <charset val="204"/>
      </rPr>
      <t xml:space="preserve">с покрытием PE </t>
    </r>
    <r>
      <rPr>
        <i/>
        <vertAlign val="superscript"/>
        <sz val="8"/>
        <color theme="1"/>
        <rFont val="Times New Roman"/>
        <family val="1"/>
        <charset val="204"/>
      </rPr>
      <t xml:space="preserve">N Ral8017, Ral9010  </t>
    </r>
  </si>
  <si>
    <r>
      <t xml:space="preserve">Сталь с покрытием Printech  N </t>
    </r>
    <r>
      <rPr>
        <i/>
        <vertAlign val="superscript"/>
        <sz val="9"/>
        <color theme="1"/>
        <rFont val="Times New Roman"/>
        <family val="1"/>
        <charset val="204"/>
      </rPr>
      <t>(2)</t>
    </r>
    <r>
      <rPr>
        <i/>
        <sz val="6"/>
        <color theme="1"/>
        <rFont val="Times New Roman"/>
        <family val="1"/>
        <charset val="204"/>
      </rPr>
      <t xml:space="preserve"> Старый дуб; 
Американский орех;
Канадский дуб</t>
    </r>
  </si>
  <si>
    <t xml:space="preserve">Сталь с покрытием PURAL N
 RR 32
RR 29
RR 23
RR 11
RR 20
Ral 8017 
Ral 6005
</t>
  </si>
  <si>
    <r>
      <rPr>
        <sz val="9"/>
        <color theme="1"/>
        <rFont val="Times New Roman"/>
        <family val="1"/>
        <charset val="204"/>
      </rPr>
      <t>Примечания:
 (1)    - Изделия в системе софитов из Алюминия в цвете Ral 8017 указанные ниже, изготавливаются в длине 1,25 м :
- F-профиль увеличенный
- J-фаска (150,200,250) увеличенная
- Ветровая планка (L-профиль) (150,200,250)
- Планка угловая (внешняя, внутренняя)
- Финишная планка
(2)   -  Старый дуб (Log Printech), Американский орех (Naive Printech), Канадский дуб (Naive Maroon Printech). 
При отгрузке Товара со склада в г. Москва, отгрузка продукции - Cофит, G-планка, F-профиль из стали с полимерным покрытием РЕ производится строго кратно упаковкам.</t>
    </r>
    <r>
      <rPr>
        <sz val="11"/>
        <color theme="1"/>
        <rFont val="Calibri"/>
        <family val="2"/>
        <charset val="204"/>
        <scheme val="minor"/>
      </rPr>
      <t xml:space="preserve">
</t>
    </r>
  </si>
  <si>
    <r>
      <t xml:space="preserve">Фартук на оконный отлив 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</si>
  <si>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Алюминий </t>
    </r>
    <r>
      <rPr>
        <vertAlign val="superscript"/>
        <sz val="9"/>
        <color theme="1"/>
        <rFont val="Times New Roman"/>
        <family val="1"/>
        <charset val="204"/>
      </rPr>
      <t>(1)</t>
    </r>
    <r>
      <rPr>
        <sz val="6"/>
        <color theme="1"/>
        <rFont val="Times New Roman"/>
        <family val="1"/>
        <charset val="204"/>
      </rPr>
      <t xml:space="preserve"> с покрытием PE , 
Ral 8017, 
Ra l9010         
</t>
    </r>
  </si>
  <si>
    <r>
      <t xml:space="preserve">Сталь с покрытием Printech </t>
    </r>
    <r>
      <rPr>
        <vertAlign val="superscript"/>
        <sz val="9"/>
        <color theme="1"/>
        <rFont val="Times New Roman"/>
        <family val="1"/>
        <charset val="204"/>
      </rPr>
      <t>(2)</t>
    </r>
    <r>
      <rPr>
        <sz val="6"/>
        <color theme="1"/>
        <rFont val="Times New Roman"/>
        <family val="1"/>
        <charset val="204"/>
      </rPr>
      <t>: 
Старый
 Дуб; 
Американский орех;
 Канадский дуб</t>
    </r>
  </si>
  <si>
    <t xml:space="preserve">Сталь с покрытием PURAL MATT 
RR32
RR23
RR33
Ral8017 </t>
  </si>
  <si>
    <t>Медь, 0,4 мм</t>
  </si>
  <si>
    <t xml:space="preserve">Медь, 0,6 мм </t>
  </si>
  <si>
    <t>Е.Изм.</t>
  </si>
  <si>
    <t xml:space="preserve">Примечания: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</si>
  <si>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ПРАЙС-ЛИСТ на продукцию ТМ AQUASYSTEM</t>
  </si>
  <si>
    <t>S19 Фартук пристенного аэратора, 2 м.п.</t>
  </si>
  <si>
    <t>Развертка, м</t>
  </si>
  <si>
    <t>1. Для определения стоимости колпака необходимо знать габаритные размеры посадочного места колпака на верх трубы (шахты).</t>
  </si>
  <si>
    <t>2. Определяется Длина (м) - А и Ширина (м)-В трубы (шахты):</t>
  </si>
  <si>
    <t>А=… м</t>
  </si>
  <si>
    <t>В=… м</t>
  </si>
  <si>
    <t>3. Определяем площадь сечения трубы (шахты):</t>
  </si>
  <si>
    <t>S=A x B (кв.м.)</t>
  </si>
  <si>
    <t xml:space="preserve">ЛЕВАЯ </t>
  </si>
  <si>
    <t>ПРАВАЯ</t>
  </si>
  <si>
    <t>6. Если Площадь сечения трубы меньше чем 0.5 кв.м., то предварительная стоимость Колпака 1-4 умножаемся на повышающий коэффициент от 1.3 до 2.5. Получаем ФИНАЛЬНУЮ стоимость Колпака (без сборки).</t>
  </si>
  <si>
    <t>Если Площадь сечения трубы меньше чем 0.6 кв.м., то предварительная стоимость Колпака ГРАНД умножаемся на повышающий коэффициент от 1.2 до 2.8. Получаем ФИНАЛЬНУЮ стоимость Колпака (без сборки).</t>
  </si>
  <si>
    <t>АЛГОРИТМ РАСЧЕТА СТОИМОСТИ КОЛПАКА</t>
  </si>
  <si>
    <r>
      <rPr>
        <b/>
        <sz val="11"/>
        <color theme="1"/>
        <rFont val="Calibri"/>
        <family val="2"/>
        <charset val="204"/>
        <scheme val="minor"/>
      </rPr>
      <t>ВАЖНО!</t>
    </r>
    <r>
      <rPr>
        <sz val="11"/>
        <color theme="1"/>
        <rFont val="Calibri"/>
        <family val="2"/>
        <charset val="204"/>
        <scheme val="minor"/>
      </rPr>
      <t xml:space="preserve"> Если Ширина трубы больше 0.85 м, то стоимость Колпака из таблице выше используем из ПРАВОЙ части (зеленый цвет). Если Ширина меньше или равно 0.85 м, то используем из ЛЕВОЙ части (желтый) цвет.</t>
    </r>
  </si>
  <si>
    <t>В (Ширина),м</t>
  </si>
  <si>
    <t>А (Длина),м</t>
  </si>
  <si>
    <t>4. Полученную площадь умножаем на стоимость необходимого Колпака из таблицы выше: в КОМПЛЕКТЕ или БЕЗ ФАРТУКОВ.</t>
  </si>
  <si>
    <t>СБОРКА</t>
  </si>
  <si>
    <t>В КОМПЛЕКТЕ</t>
  </si>
  <si>
    <t>Ваша СКИДКА,%</t>
  </si>
  <si>
    <t>Итого РОЗНИЦА</t>
  </si>
  <si>
    <t>Итого ДИЛЕРСКАЯ</t>
  </si>
  <si>
    <t xml:space="preserve">Колпак К-4 (аэрационный)  </t>
  </si>
  <si>
    <t xml:space="preserve">Колпак "Гранд"   </t>
  </si>
  <si>
    <t>5. Получаем предварительную РОЗНИЧНУЮ стоимость колпака (без сборки).</t>
  </si>
  <si>
    <t>7. Если необходима СБОРКА, то к ФИНАЛЬНОЙ РОЗНИЧНОЙ стоимости  Колпака прибавляем стоимость СБОРКИ. Получаем ОБЩУЮ стоимость Колпака по Розничной стоимости.</t>
  </si>
  <si>
    <t>8. Чтобы определить стоимость Колпака по ДИЛЕРСКОЙ цене используем СКИДКУ.</t>
  </si>
  <si>
    <t>1. Выбираем ТИП Колпака.</t>
  </si>
  <si>
    <t>2. Ставим галочку, если нужен Колпак в Комплекте. Если нужен Колпак БЕЗ ФАРТУКОВ, то галочку не ставим.</t>
  </si>
  <si>
    <t>4. Выбираем какого цвета или из какого металла нужен Колпак.</t>
  </si>
  <si>
    <t>5. Указываем СБОРКУ, если Колпак нужен в собранном виде.</t>
  </si>
  <si>
    <t>6. Определяется РОЗНИЧНАЯ стоимость.</t>
  </si>
  <si>
    <t>7. Указывается Ваша действующая Дилерская СКИДКА на Колпаки.</t>
  </si>
  <si>
    <t>8. Определяется ДИЛЕРСКАЯ стоимость для Вас!</t>
  </si>
  <si>
    <t xml:space="preserve">БЫСТРОЕ ОПРЕДЕЛЕНИЕ СТОИМОСТИ КОЛПАКА </t>
  </si>
  <si>
    <t>УДАЧНЫХ ПРОДАЖ!!!</t>
  </si>
  <si>
    <t>ГРАНД</t>
  </si>
  <si>
    <r>
      <t xml:space="preserve">3. Указываем Длину-А (м) и Ширину-В (м). ВАЖНО! Знак разделителя - </t>
    </r>
    <r>
      <rPr>
        <u/>
        <sz val="10"/>
        <color theme="1"/>
        <rFont val="Calibri"/>
        <family val="2"/>
        <charset val="204"/>
        <scheme val="minor"/>
      </rPr>
      <t>запятая.</t>
    </r>
    <r>
      <rPr>
        <sz val="10"/>
        <color theme="1"/>
        <rFont val="Calibri"/>
        <family val="2"/>
        <charset val="204"/>
        <scheme val="minor"/>
      </rPr>
      <t xml:space="preserve"> </t>
    </r>
    <r>
      <rPr>
        <b/>
        <sz val="10"/>
        <color theme="1"/>
        <rFont val="Calibri"/>
        <family val="2"/>
        <charset val="204"/>
        <scheme val="minor"/>
      </rPr>
      <t>Указывая размеры, необходимо помнить про ограничения по размеру трубы (см. выше Примечания п.4)</t>
    </r>
  </si>
  <si>
    <t>ВАЖНО! Данный расчет не является основанием для оплаты. Основанием для оплаты является счет.</t>
  </si>
  <si>
    <r>
      <t xml:space="preserve">J-фаска 150 </t>
    </r>
    <r>
      <rPr>
        <vertAlign val="superscript"/>
        <sz val="9"/>
        <color theme="1"/>
        <rFont val="Times New Roman"/>
        <family val="1"/>
        <charset val="204"/>
      </rPr>
      <t xml:space="preserve">N </t>
    </r>
    <r>
      <rPr>
        <sz val="9"/>
        <color theme="1"/>
        <rFont val="Times New Roman"/>
        <family val="1"/>
        <charset val="204"/>
      </rPr>
      <t xml:space="preserve">L=2.0 м.п. </t>
    </r>
  </si>
  <si>
    <r>
      <t xml:space="preserve">J-фаска 150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</si>
  <si>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200 </t>
    </r>
    <r>
      <rPr>
        <vertAlign val="superscript"/>
        <sz val="9"/>
        <color theme="1"/>
        <rFont val="Times New Roman"/>
        <family val="1"/>
        <charset val="204"/>
      </rPr>
      <t xml:space="preserve">N </t>
    </r>
    <r>
      <rPr>
        <sz val="9"/>
        <color theme="1"/>
        <rFont val="Times New Roman"/>
        <family val="1"/>
        <charset val="204"/>
      </rPr>
      <t>L=2.0 м.п.</t>
    </r>
  </si>
  <si>
    <r>
      <t xml:space="preserve">J-фаска 200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</si>
  <si>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250 </t>
    </r>
    <r>
      <rPr>
        <vertAlign val="superscript"/>
        <sz val="9"/>
        <color theme="1"/>
        <rFont val="Times New Roman"/>
        <family val="1"/>
        <charset val="204"/>
      </rPr>
      <t xml:space="preserve">N </t>
    </r>
    <r>
      <rPr>
        <sz val="9"/>
        <color theme="1"/>
        <rFont val="Times New Roman"/>
        <family val="1"/>
        <charset val="204"/>
      </rPr>
      <t>L=2.0 м.п.</t>
    </r>
  </si>
  <si>
    <r>
      <t xml:space="preserve">J-фаска 250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</si>
  <si>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J-фаска 300 </t>
    </r>
    <r>
      <rPr>
        <vertAlign val="superscript"/>
        <sz val="9"/>
        <color theme="1"/>
        <rFont val="Times New Roman"/>
        <family val="1"/>
        <charset val="204"/>
      </rPr>
      <t xml:space="preserve">N </t>
    </r>
    <r>
      <rPr>
        <sz val="9"/>
        <color theme="1"/>
        <rFont val="Times New Roman"/>
        <family val="1"/>
        <charset val="204"/>
      </rPr>
      <t>L=2.0 м.п. (увеличенная)</t>
    </r>
  </si>
  <si>
    <r>
      <t xml:space="preserve">Ветровая планка (L-профиль) 150 </t>
    </r>
    <r>
      <rPr>
        <i/>
        <vertAlign val="superscript"/>
        <sz val="9"/>
        <color theme="1"/>
        <rFont val="Times New Roman"/>
        <family val="1"/>
        <charset val="204"/>
      </rPr>
      <t>N</t>
    </r>
  </si>
  <si>
    <r>
      <t xml:space="preserve">Ветровая планка (L-профиль) 200 </t>
    </r>
    <r>
      <rPr>
        <i/>
        <vertAlign val="superscript"/>
        <sz val="9"/>
        <color theme="1"/>
        <rFont val="Times New Roman"/>
        <family val="1"/>
        <charset val="204"/>
      </rPr>
      <t>N</t>
    </r>
  </si>
  <si>
    <r>
      <t xml:space="preserve">Ветровая планка (L-профиль) 250 </t>
    </r>
    <r>
      <rPr>
        <i/>
        <vertAlign val="superscript"/>
        <sz val="9"/>
        <color theme="1"/>
        <rFont val="Times New Roman"/>
        <family val="1"/>
        <charset val="204"/>
      </rPr>
      <t>N</t>
    </r>
  </si>
  <si>
    <r>
      <t xml:space="preserve">Ветровая планка (L-профиль) 300 </t>
    </r>
    <r>
      <rPr>
        <i/>
        <vertAlign val="superscript"/>
        <sz val="9"/>
        <color theme="1"/>
        <rFont val="Times New Roman"/>
        <family val="1"/>
        <charset val="204"/>
      </rPr>
      <t>N</t>
    </r>
  </si>
  <si>
    <r>
      <t xml:space="preserve">Финишная планка </t>
    </r>
    <r>
      <rPr>
        <i/>
        <vertAlign val="superscript"/>
        <sz val="9"/>
        <color theme="1"/>
        <rFont val="Times New Roman"/>
        <family val="1"/>
        <charset val="204"/>
      </rPr>
      <t xml:space="preserve">N  </t>
    </r>
  </si>
  <si>
    <t>Руб./Ед.изм.с НДС</t>
  </si>
  <si>
    <t>Упаковка / Кол-во в упак.</t>
  </si>
  <si>
    <t>Полезная ширина панели, м</t>
  </si>
  <si>
    <r>
      <t xml:space="preserve">Планка угловая (внешняя, внутренняя) </t>
    </r>
    <r>
      <rPr>
        <i/>
        <vertAlign val="superscript"/>
        <sz val="9"/>
        <color theme="1"/>
        <rFont val="Times New Roman"/>
        <family val="1"/>
        <charset val="204"/>
      </rPr>
      <t xml:space="preserve">N </t>
    </r>
  </si>
  <si>
    <t>Кв.м.</t>
  </si>
  <si>
    <t>Планка угловая (внешняя, внутренняя) N 
L-до 4 м.п.
(по эскизу)</t>
  </si>
  <si>
    <t>Гладкая (под заказ)</t>
  </si>
  <si>
    <t xml:space="preserve">Полезная
ширина панели, м
</t>
  </si>
  <si>
    <t xml:space="preserve">Таблица № 12. </t>
  </si>
  <si>
    <t>Рекомендуемые розничные цены  на Подсистему для фасада.</t>
  </si>
  <si>
    <t>Г-образный элемент оцинк. 1,2мм 40*40 L=3м</t>
  </si>
  <si>
    <t>Дюбель фасадный DF-B 10х100 RUSPERT (универсальный) с ТС</t>
  </si>
  <si>
    <t>Кронштейн оконный оцинк. 1,2мм 150*50*50 с полимерным покрытием</t>
  </si>
  <si>
    <t>Кронштейн оцинк. 1,2мм 100*50*50</t>
  </si>
  <si>
    <t>Кронштейн оцинк. 1,2мм 150*50*50</t>
  </si>
  <si>
    <t>Кронштейн оцинк. 1,2мм 50*50*50</t>
  </si>
  <si>
    <t>Кронштейн усиленный оцинк. 1,2мм 150*95*80</t>
  </si>
  <si>
    <t>Паронитовая прокладка под кронштейн 50*50*2мм</t>
  </si>
  <si>
    <t>Паронитовая прокладка под кронштейн 90*80*2мм</t>
  </si>
  <si>
    <t>Саморез для металлообрешетки 4,8*16</t>
  </si>
  <si>
    <t>Заклепка 4,0*10 Нерж/Нерж</t>
  </si>
  <si>
    <t>Заклепка 4,0*8 St/St</t>
  </si>
  <si>
    <t>Таб. № 12</t>
  </si>
  <si>
    <t>Гвозди ершенные.3,5х25 (омедненные)</t>
  </si>
  <si>
    <r>
      <t xml:space="preserve">Профиль для оконных и дверных проёмов 50/100 </t>
    </r>
    <r>
      <rPr>
        <vertAlign val="superscript"/>
        <sz val="7"/>
        <color theme="1"/>
        <rFont val="Times New Roman"/>
        <family val="1"/>
        <charset val="204"/>
      </rPr>
      <t xml:space="preserve">N </t>
    </r>
    <r>
      <rPr>
        <vertAlign val="superscript"/>
        <sz val="9"/>
        <color theme="1"/>
        <rFont val="Times New Roman"/>
        <family val="1"/>
        <charset val="204"/>
      </rPr>
      <t>(5)</t>
    </r>
  </si>
  <si>
    <t xml:space="preserve">L= 2 п.м. </t>
  </si>
  <si>
    <t>П.м.</t>
  </si>
  <si>
    <t xml:space="preserve">Нестандартная длина </t>
  </si>
  <si>
    <t>(L до 2,5 п.м.)</t>
  </si>
  <si>
    <r>
      <t xml:space="preserve">Профиль для оконных и дверных проёмов 50/150 </t>
    </r>
    <r>
      <rPr>
        <vertAlign val="superscript"/>
        <sz val="7"/>
        <color theme="1"/>
        <rFont val="Times New Roman"/>
        <family val="1"/>
        <charset val="204"/>
      </rPr>
      <t xml:space="preserve">N </t>
    </r>
    <r>
      <rPr>
        <vertAlign val="superscript"/>
        <sz val="9"/>
        <color theme="1"/>
        <rFont val="Times New Roman"/>
        <family val="1"/>
        <charset val="204"/>
      </rPr>
      <t xml:space="preserve">(5) </t>
    </r>
  </si>
  <si>
    <r>
      <t xml:space="preserve">Профиль для оконных и дверных проёмов 50/200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</si>
  <si>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</si>
  <si>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50/300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</si>
  <si>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</si>
  <si>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</si>
  <si>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</si>
  <si>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100/250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</si>
  <si>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Профиль для оконных и дверных проёмов 100/300 </t>
    </r>
    <r>
      <rPr>
        <vertAlign val="superscript"/>
        <sz val="7"/>
        <color theme="1"/>
        <rFont val="Times New Roman"/>
        <family val="1"/>
        <charset val="204"/>
      </rPr>
      <t xml:space="preserve">N </t>
    </r>
    <r>
      <rPr>
        <vertAlign val="superscript"/>
        <sz val="9"/>
        <color theme="1"/>
        <rFont val="Times New Roman"/>
        <family val="1"/>
        <charset val="204"/>
      </rPr>
      <t>(5)</t>
    </r>
  </si>
  <si>
    <r>
      <t xml:space="preserve">Планка по эскизу </t>
    </r>
    <r>
      <rPr>
        <i/>
        <vertAlign val="superscript"/>
        <sz val="7"/>
        <color theme="1"/>
        <rFont val="Times New Roman"/>
        <family val="1"/>
        <charset val="204"/>
      </rPr>
      <t>N</t>
    </r>
  </si>
  <si>
    <r>
      <t xml:space="preserve">(L до 4 п.м.) </t>
    </r>
    <r>
      <rPr>
        <vertAlign val="superscript"/>
        <sz val="7"/>
        <color theme="1"/>
        <rFont val="Times New Roman"/>
        <family val="1"/>
        <charset val="204"/>
      </rPr>
      <t xml:space="preserve">N </t>
    </r>
    <r>
      <rPr>
        <vertAlign val="superscript"/>
        <sz val="9"/>
        <color theme="1"/>
        <rFont val="Times New Roman"/>
        <family val="1"/>
        <charset val="204"/>
      </rPr>
      <t xml:space="preserve">(5) </t>
    </r>
  </si>
  <si>
    <t xml:space="preserve">Примечания:
(1)  - Изделия в системе металлических фасадов  из Алюминия в цвете Ral 8017 указанные ниже, 
изготавливаются в длине 1,25 м:
- Стартовый профиль;
- L-профиль 50 (150,200,250);
- L-профиль 100 (150,200,250);
- Планка угловая 100*100 (внешняя, внутренняя);
- Фартук на цокольный отлив (50,100);
- Фартук на оконный отлив (150,200,250);
(2)  - Старый дуб (Log Printech), Американский орех (Naive Printech), Канадский дуб (Naive Maroon Printech);
(3) - Стандартная длина поз.: 1, 2 и 3 составляет 3 п.м. 
Другая длина производится «под заказ».
(4)  - Для фасадной системы из стали – по умолчанию стартовый профиль из стали с покрытием   PE RAL 8017, 
для фасадной системы из алюминия - стартовый профиль из алюминия PE RAL 9010.
Допускается:
1. Производство элемента в другом цвете,
2. Одновременная отгрузка элемента в различных цветах;
(5) - Стандартная длина поз. 4, поз. с 8 по поз. 32 составляет 2 п.м.
Поз. 5,6 и 7 стандартная длина 3 п.м. Другие длины этих элементов производятся под заказ.
(6)  - Стоимость данных поз. указана  в табл. № 9.
</t>
  </si>
  <si>
    <t>Саморез c шайбой оцинк.(1000/0) LIS-4.2х19</t>
  </si>
  <si>
    <r>
      <t xml:space="preserve">Скандинавская доска узкая </t>
    </r>
    <r>
      <rPr>
        <vertAlign val="superscript"/>
        <sz val="7"/>
        <color theme="1"/>
        <rFont val="Times New Roman"/>
        <family val="1"/>
        <charset val="204"/>
      </rPr>
      <t xml:space="preserve">N </t>
    </r>
    <r>
      <rPr>
        <vertAlign val="superscript"/>
        <sz val="9"/>
        <color theme="1"/>
        <rFont val="Times New Roman"/>
        <family val="1"/>
        <charset val="204"/>
      </rPr>
      <t>(3)</t>
    </r>
  </si>
  <si>
    <t>L= 3,0 п.м.</t>
  </si>
  <si>
    <t>(п.м.)</t>
  </si>
  <si>
    <r>
      <t xml:space="preserve">Скандинавская доска широкая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</si>
  <si>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Скандинавская доска узкая двойная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(3)</t>
    </r>
  </si>
  <si>
    <r>
      <t xml:space="preserve">Стартовый профиль </t>
    </r>
    <r>
      <rPr>
        <vertAlign val="superscript"/>
        <sz val="7"/>
        <color theme="1"/>
        <rFont val="Times New Roman"/>
        <family val="1"/>
        <charset val="204"/>
      </rPr>
      <t>N</t>
    </r>
    <r>
      <rPr>
        <sz val="7"/>
        <color theme="1"/>
        <rFont val="Times New Roman"/>
        <family val="1"/>
        <charset val="204"/>
      </rPr>
      <t xml:space="preserve"> </t>
    </r>
    <r>
      <rPr>
        <vertAlign val="superscript"/>
        <sz val="9"/>
        <color theme="1"/>
        <rFont val="Times New Roman"/>
        <family val="1"/>
        <charset val="204"/>
      </rPr>
      <t>(4) (5)</t>
    </r>
  </si>
  <si>
    <t>L= 2 п.м.</t>
  </si>
  <si>
    <t>(L до 4 п.м.)</t>
  </si>
  <si>
    <t>Стыковочный</t>
  </si>
  <si>
    <r>
      <t xml:space="preserve"> Н- профиль 100 </t>
    </r>
    <r>
      <rPr>
        <vertAlign val="superscript"/>
        <sz val="7"/>
        <color theme="1"/>
        <rFont val="Times New Roman"/>
        <family val="1"/>
        <charset val="204"/>
      </rPr>
      <t xml:space="preserve">N </t>
    </r>
    <r>
      <rPr>
        <vertAlign val="superscript"/>
        <sz val="9"/>
        <color theme="1"/>
        <rFont val="Times New Roman"/>
        <family val="1"/>
        <charset val="204"/>
      </rPr>
      <t>(5)</t>
    </r>
  </si>
  <si>
    <t>L= 3 п.м.</t>
  </si>
  <si>
    <t xml:space="preserve">Стыковочный </t>
  </si>
  <si>
    <r>
      <t xml:space="preserve">Т-профиль 50 </t>
    </r>
    <r>
      <rPr>
        <vertAlign val="superscript"/>
        <sz val="7"/>
        <color theme="1"/>
        <rFont val="Times New Roman"/>
        <family val="1"/>
        <charset val="204"/>
      </rPr>
      <t xml:space="preserve">N </t>
    </r>
    <r>
      <rPr>
        <vertAlign val="superscript"/>
        <sz val="9"/>
        <color theme="1"/>
        <rFont val="Times New Roman"/>
        <family val="1"/>
        <charset val="204"/>
      </rPr>
      <t>(5)</t>
    </r>
  </si>
  <si>
    <t xml:space="preserve">в комплекте (внутр.+ наружн.) </t>
  </si>
  <si>
    <t>Угол сайдинга внутренний /</t>
  </si>
  <si>
    <t>наружный</t>
  </si>
  <si>
    <r>
      <t xml:space="preserve">50х50 </t>
    </r>
    <r>
      <rPr>
        <vertAlign val="superscript"/>
        <sz val="7"/>
        <color theme="1"/>
        <rFont val="Times New Roman"/>
        <family val="1"/>
        <charset val="204"/>
      </rPr>
      <t xml:space="preserve">N </t>
    </r>
    <r>
      <rPr>
        <vertAlign val="superscript"/>
        <sz val="9"/>
        <color theme="1"/>
        <rFont val="Times New Roman"/>
        <family val="1"/>
        <charset val="204"/>
      </rPr>
      <t>(5)</t>
    </r>
  </si>
  <si>
    <t>L-Профиль 50</t>
  </si>
  <si>
    <r>
      <t xml:space="preserve">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</si>
  <si>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</si>
  <si>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250 </t>
    </r>
    <r>
      <rPr>
        <vertAlign val="superscript"/>
        <sz val="7"/>
        <color theme="1"/>
        <rFont val="Times New Roman"/>
        <family val="1"/>
        <charset val="204"/>
      </rPr>
      <t xml:space="preserve">N </t>
    </r>
    <r>
      <rPr>
        <vertAlign val="superscript"/>
        <sz val="9"/>
        <color theme="1"/>
        <rFont val="Times New Roman"/>
        <family val="1"/>
        <charset val="204"/>
      </rPr>
      <t>(5)</t>
    </r>
  </si>
  <si>
    <t>L-Профиль 100</t>
  </si>
  <si>
    <r>
      <t xml:space="preserve">G-планка </t>
    </r>
    <r>
      <rPr>
        <vertAlign val="superscript"/>
        <sz val="7"/>
        <color theme="1"/>
        <rFont val="Times New Roman"/>
        <family val="1"/>
        <charset val="204"/>
      </rPr>
      <t xml:space="preserve">N </t>
    </r>
    <r>
      <rPr>
        <vertAlign val="superscript"/>
        <sz val="9"/>
        <color theme="1"/>
        <rFont val="Times New Roman"/>
        <family val="1"/>
        <charset val="204"/>
      </rPr>
      <t xml:space="preserve"> (6)</t>
    </r>
  </si>
  <si>
    <r>
      <t xml:space="preserve">Финишная планка </t>
    </r>
    <r>
      <rPr>
        <vertAlign val="superscript"/>
        <sz val="7"/>
        <color theme="1"/>
        <rFont val="Times New Roman"/>
        <family val="1"/>
        <charset val="204"/>
      </rPr>
      <t xml:space="preserve">N </t>
    </r>
    <r>
      <rPr>
        <vertAlign val="superscript"/>
        <sz val="9"/>
        <color theme="1"/>
        <rFont val="Times New Roman"/>
        <family val="1"/>
        <charset val="204"/>
      </rPr>
      <t>(5) (6)</t>
    </r>
  </si>
  <si>
    <t>Планка угловая Внешняя/</t>
  </si>
  <si>
    <r>
      <t xml:space="preserve">Внутренняя 50х50 </t>
    </r>
    <r>
      <rPr>
        <vertAlign val="superscript"/>
        <sz val="7"/>
        <color theme="1"/>
        <rFont val="Times New Roman"/>
        <family val="1"/>
        <charset val="204"/>
      </rPr>
      <t xml:space="preserve">N </t>
    </r>
    <r>
      <rPr>
        <vertAlign val="superscript"/>
        <sz val="9"/>
        <color theme="1"/>
        <rFont val="Times New Roman"/>
        <family val="1"/>
        <charset val="204"/>
      </rPr>
      <t>(5) (6)</t>
    </r>
  </si>
  <si>
    <t>Планка угловая Внешняя/ Внутренняя</t>
  </si>
  <si>
    <r>
      <t xml:space="preserve">100х100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</si>
  <si>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цокольный отлив 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</si>
  <si>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цокольный отлив 100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</si>
  <si>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150 </t>
    </r>
    <r>
      <rPr>
        <vertAlign val="superscript"/>
        <sz val="7"/>
        <color theme="1"/>
        <rFont val="Times New Roman"/>
        <family val="1"/>
        <charset val="204"/>
      </rPr>
      <t xml:space="preserve">N </t>
    </r>
    <r>
      <rPr>
        <vertAlign val="superscript"/>
        <sz val="9"/>
        <color theme="1"/>
        <rFont val="Times New Roman"/>
        <family val="1"/>
        <charset val="204"/>
      </rPr>
      <t>(5)</t>
    </r>
  </si>
  <si>
    <r>
      <t xml:space="preserve">Фартук на оконный отлив 200 </t>
    </r>
    <r>
      <rPr>
        <vertAlign val="superscript"/>
        <sz val="7"/>
        <color theme="1"/>
        <rFont val="Times New Roman"/>
        <family val="1"/>
        <charset val="204"/>
      </rPr>
      <t xml:space="preserve">N </t>
    </r>
    <r>
      <rPr>
        <vertAlign val="superscript"/>
        <sz val="9"/>
        <color theme="1"/>
        <rFont val="Times New Roman"/>
        <family val="1"/>
        <charset val="204"/>
      </rPr>
      <t>(5)</t>
    </r>
  </si>
  <si>
    <r>
      <t xml:space="preserve">       … </t>
    </r>
    <r>
      <rPr>
        <vertAlign val="superscript"/>
        <sz val="9"/>
        <color theme="1"/>
        <rFont val="Times New Roman"/>
        <family val="1"/>
        <charset val="204"/>
      </rPr>
      <t>(6)</t>
    </r>
  </si>
  <si>
    <t>RAL8017, RR32,  RR20, RR23, Ral1001, Ral1015</t>
  </si>
  <si>
    <t xml:space="preserve">
PE MATT
</t>
  </si>
  <si>
    <t>1-Сторон. PE</t>
  </si>
  <si>
    <t>RAL9010, RAL8017 / Ral 1015, Ral 7003</t>
  </si>
  <si>
    <t xml:space="preserve">Сталь с покрытием PE
RR 32
RR 20 
RR 23
Ral 8017
Ral 1001
Ral 1015
</t>
  </si>
  <si>
    <r>
      <t xml:space="preserve">Алюминий с покрытием PE MATT </t>
    </r>
    <r>
      <rPr>
        <i/>
        <vertAlign val="superscript"/>
        <sz val="8"/>
        <color theme="1"/>
        <rFont val="Times New Roman"/>
        <family val="1"/>
        <charset val="204"/>
      </rPr>
      <t xml:space="preserve">N </t>
    </r>
    <r>
      <rPr>
        <i/>
        <sz val="6"/>
        <color theme="1"/>
        <rFont val="Times New Roman"/>
        <family val="1"/>
        <charset val="204"/>
      </rPr>
      <t xml:space="preserve">
Ral 1015, Ral 7003        
</t>
    </r>
  </si>
  <si>
    <t xml:space="preserve">Сталь с покрытием PE, 
RR32
RR20 
RR23
Ral8017
Ral 1001
Ral 1015
</t>
  </si>
  <si>
    <r>
      <t xml:space="preserve">Алюминий </t>
    </r>
    <r>
      <rPr>
        <vertAlign val="superscript"/>
        <sz val="9"/>
        <color theme="1"/>
        <rFont val="Times New Roman"/>
        <family val="1"/>
        <charset val="204"/>
      </rPr>
      <t>(1)</t>
    </r>
    <r>
      <rPr>
        <sz val="6"/>
        <color theme="1"/>
        <rFont val="Times New Roman"/>
        <family val="1"/>
        <charset val="204"/>
      </rPr>
      <t xml:space="preserve"> с покрытием PE , 
Ral 8017, 
Ral 9010         
</t>
    </r>
  </si>
  <si>
    <t>Алюминий с покрытием PE MATT
Ral 1015,          Ral 7003</t>
  </si>
  <si>
    <t>Таб. № 13</t>
  </si>
  <si>
    <t>Рекомендуемые розничные цены  на Металлическую модульную черепицу.</t>
  </si>
  <si>
    <t xml:space="preserve">Таблица № 13. </t>
  </si>
  <si>
    <t>Рекомендуемые розничные цены  на Металлическую модульную черепицу AQUASYSTEM</t>
  </si>
  <si>
    <t>Ед.</t>
  </si>
  <si>
    <t>изм.</t>
  </si>
  <si>
    <t>Руб./Ед. изм. c НДС</t>
  </si>
  <si>
    <t>Варианты цветов</t>
  </si>
  <si>
    <t xml:space="preserve">Сталь с полимерным покрытием </t>
  </si>
  <si>
    <t>GreenCoat Mica BT (Швеция)</t>
  </si>
  <si>
    <t xml:space="preserve">RAL3009 MATT, RAL8017 MATT, RAL8019 MATT, </t>
  </si>
  <si>
    <t>RAL7024 MATT, RAL9005 MATT</t>
  </si>
  <si>
    <t xml:space="preserve">Толщина стали  / с покрытием </t>
  </si>
  <si>
    <t>Защитный слой, гр/кв.м.</t>
  </si>
  <si>
    <t xml:space="preserve">Гарантия </t>
  </si>
  <si>
    <t>0,5 / 0,55 мм</t>
  </si>
  <si>
    <t>Zn 275</t>
  </si>
  <si>
    <t>50 лет</t>
  </si>
  <si>
    <t xml:space="preserve">Металлическая модульная черепица Гётеборг, </t>
  </si>
  <si>
    <t xml:space="preserve">лист 1205х780 мм </t>
  </si>
  <si>
    <t>(габаритная площадь – 0,94 кв.м.; полезная площадь - 0,79 кв.м.)</t>
  </si>
  <si>
    <t>кв.м.</t>
  </si>
  <si>
    <t>лист</t>
  </si>
  <si>
    <t xml:space="preserve">Металлическая модульная черепица Стокгольм, </t>
  </si>
  <si>
    <t xml:space="preserve">лист 1180х755 мм </t>
  </si>
  <si>
    <t>(габаритная площадь – 0,89 кв.м.; полезная площадь - 0,77 кв.м.)</t>
  </si>
  <si>
    <r>
      <t xml:space="preserve">Конёк полукруглый  R90мм </t>
    </r>
    <r>
      <rPr>
        <vertAlign val="superscript"/>
        <sz val="8"/>
        <color theme="1"/>
        <rFont val="Times New Roman"/>
        <family val="1"/>
        <charset val="204"/>
      </rPr>
      <t>(1)</t>
    </r>
  </si>
  <si>
    <t>Заглушка к коньку полукруглому  R90мм</t>
  </si>
  <si>
    <r>
      <t xml:space="preserve">Конёк плоский 116х30х116 мм </t>
    </r>
    <r>
      <rPr>
        <vertAlign val="superscript"/>
        <sz val="8"/>
        <color theme="1"/>
        <rFont val="Times New Roman"/>
        <family val="1"/>
        <charset val="204"/>
      </rPr>
      <t>(2)</t>
    </r>
    <r>
      <rPr>
        <sz val="8"/>
        <color theme="1"/>
        <rFont val="Times New Roman"/>
        <family val="1"/>
        <charset val="204"/>
      </rPr>
      <t xml:space="preserve"> </t>
    </r>
  </si>
  <si>
    <r>
      <t xml:space="preserve">Торцевая планка наружная 100х100мм </t>
    </r>
    <r>
      <rPr>
        <vertAlign val="superscript"/>
        <sz val="8"/>
        <color theme="1"/>
        <rFont val="Times New Roman"/>
        <family val="1"/>
        <charset val="204"/>
      </rPr>
      <t>(2)</t>
    </r>
  </si>
  <si>
    <r>
      <t xml:space="preserve">Торцевая планка внутренняя  35х118мм  </t>
    </r>
    <r>
      <rPr>
        <vertAlign val="superscript"/>
        <sz val="8"/>
        <color theme="1"/>
        <rFont val="Times New Roman"/>
        <family val="1"/>
        <charset val="204"/>
      </rPr>
      <t>(2)</t>
    </r>
  </si>
  <si>
    <r>
      <t xml:space="preserve">Торцевая планка сложная 140х40х85мм  </t>
    </r>
    <r>
      <rPr>
        <vertAlign val="superscript"/>
        <sz val="8"/>
        <color theme="1"/>
        <rFont val="Times New Roman"/>
        <family val="1"/>
        <charset val="204"/>
      </rPr>
      <t>(2)</t>
    </r>
  </si>
  <si>
    <r>
      <t xml:space="preserve">Карнизная планка 100*60мм </t>
    </r>
    <r>
      <rPr>
        <vertAlign val="superscript"/>
        <sz val="8"/>
        <color theme="1"/>
        <rFont val="Times New Roman"/>
        <family val="1"/>
        <charset val="204"/>
      </rPr>
      <t>(2)</t>
    </r>
  </si>
  <si>
    <r>
      <t xml:space="preserve">Планка конденсата 75х50мм </t>
    </r>
    <r>
      <rPr>
        <vertAlign val="superscript"/>
        <sz val="8"/>
        <color theme="1"/>
        <rFont val="Times New Roman"/>
        <family val="1"/>
        <charset val="204"/>
      </rPr>
      <t>(2)</t>
    </r>
  </si>
  <si>
    <r>
      <t xml:space="preserve">Планка примыкания 150х250мм </t>
    </r>
    <r>
      <rPr>
        <vertAlign val="superscript"/>
        <sz val="8"/>
        <color theme="1"/>
        <rFont val="Times New Roman"/>
        <family val="1"/>
        <charset val="204"/>
      </rPr>
      <t>(2)</t>
    </r>
  </si>
  <si>
    <r>
      <t xml:space="preserve">Пристенная планка накладная 30х20х50х20мм </t>
    </r>
    <r>
      <rPr>
        <vertAlign val="superscript"/>
        <sz val="8"/>
        <color theme="1"/>
        <rFont val="Times New Roman"/>
        <family val="1"/>
        <charset val="204"/>
      </rPr>
      <t>(2)</t>
    </r>
  </si>
  <si>
    <r>
      <t xml:space="preserve">Пристенная планка в штробу 20х50х20мм </t>
    </r>
    <r>
      <rPr>
        <vertAlign val="superscript"/>
        <sz val="8"/>
        <color theme="1"/>
        <rFont val="Times New Roman"/>
        <family val="1"/>
        <charset val="204"/>
      </rPr>
      <t>(2)</t>
    </r>
  </si>
  <si>
    <r>
      <t xml:space="preserve">Ендова внутренняя 300х300мм </t>
    </r>
    <r>
      <rPr>
        <vertAlign val="superscript"/>
        <sz val="8"/>
        <color theme="1"/>
        <rFont val="Times New Roman"/>
        <family val="1"/>
        <charset val="204"/>
      </rPr>
      <t>(2)</t>
    </r>
  </si>
  <si>
    <r>
      <t xml:space="preserve">Ендова внешняя 85х30х85мм </t>
    </r>
    <r>
      <rPr>
        <vertAlign val="superscript"/>
        <sz val="8"/>
        <color theme="1"/>
        <rFont val="Times New Roman"/>
        <family val="1"/>
        <charset val="204"/>
      </rPr>
      <t>(2)</t>
    </r>
  </si>
  <si>
    <r>
      <t xml:space="preserve">Ендова специальная 232х60,5х60,5х232мм </t>
    </r>
    <r>
      <rPr>
        <vertAlign val="superscript"/>
        <sz val="8"/>
        <color theme="1"/>
        <rFont val="Times New Roman"/>
        <family val="1"/>
        <charset val="204"/>
      </rPr>
      <t>(2)</t>
    </r>
  </si>
  <si>
    <r>
      <t xml:space="preserve">Кронштейн начального ряда 86х41х2мм </t>
    </r>
    <r>
      <rPr>
        <vertAlign val="superscript"/>
        <sz val="8"/>
        <color theme="1"/>
        <rFont val="Times New Roman"/>
        <family val="1"/>
        <charset val="204"/>
      </rPr>
      <t>(3)</t>
    </r>
    <r>
      <rPr>
        <sz val="8"/>
        <color theme="1"/>
        <rFont val="Times New Roman"/>
        <family val="1"/>
        <charset val="204"/>
      </rPr>
      <t xml:space="preserve"> </t>
    </r>
  </si>
  <si>
    <t>Саморез кровельный 4,8х35мм</t>
  </si>
  <si>
    <t xml:space="preserve">Примечания:
(1) – Изделия изготавливаются в длине =1970 мм. 
(2) – Изделия  изготавливаются в длине =2000 мм.
(3) – Изделия  изготавливаются из оцинкованной стали в цвете RAL3009, RAL7024, RAL8017, RAL8019, RAL9005
</t>
  </si>
  <si>
    <t>Водосточная система</t>
  </si>
  <si>
    <t>Модульная черепица</t>
  </si>
  <si>
    <t>Чёрный изумруд (RR33 MATT)</t>
  </si>
  <si>
    <t xml:space="preserve">Темно-коричневый матовый </t>
  </si>
  <si>
    <t>(RR32 MATT)</t>
  </si>
  <si>
    <t>Маренго матовый (RR23 MATT)</t>
  </si>
  <si>
    <t>Коричневый матовый (RAL8017 MATT)</t>
  </si>
  <si>
    <t>RAL 3009</t>
  </si>
  <si>
    <t>Тёмно-терракотовый матовый (RAL3009 MATT)</t>
  </si>
  <si>
    <t>RAL 8019</t>
  </si>
  <si>
    <t>Тёмно-коричневый</t>
  </si>
  <si>
    <t>матовый (RAL8019 MATT)</t>
  </si>
  <si>
    <t>RAL 7024</t>
  </si>
  <si>
    <t>Тёмно-серый</t>
  </si>
  <si>
    <t>матовый (RAL7024 MATT)</t>
  </si>
  <si>
    <t>RAL 9005</t>
  </si>
  <si>
    <t>Чёрный</t>
  </si>
  <si>
    <t>матовый (RAL9005 MATT)</t>
  </si>
  <si>
    <t>Канадский дуб</t>
  </si>
  <si>
    <t>(Naïve Maroon)</t>
  </si>
  <si>
    <t>Американский орех</t>
  </si>
  <si>
    <t>(Naïve)</t>
  </si>
  <si>
    <t>Серый мох матовый (RAL7003 МАТТ)</t>
  </si>
  <si>
    <t>Слоновая кость матовый (RAL1015 МАТТ)</t>
  </si>
  <si>
    <t xml:space="preserve">ВС Оц. Сталь  с покрытием PURAL (RR32, RR20, RR29, RAL6005, RAL8017, RR23, RR11), </t>
  </si>
  <si>
    <t xml:space="preserve">ВС Оц. Сталь  с покрытием PURAL MATT (RR32, RAL8017, RR23, RR33), </t>
  </si>
  <si>
    <t>ВС Цвета по карте RAL</t>
  </si>
  <si>
    <r>
      <t xml:space="preserve">0.6 мм </t>
    </r>
    <r>
      <rPr>
        <i/>
        <vertAlign val="superscript"/>
        <sz val="9"/>
        <color theme="1"/>
        <rFont val="Times New Roman"/>
        <family val="1"/>
        <charset val="204"/>
      </rPr>
      <t xml:space="preserve"> (3)</t>
    </r>
  </si>
  <si>
    <r>
      <t xml:space="preserve">Сетка желоба в комплекте </t>
    </r>
    <r>
      <rPr>
        <vertAlign val="superscript"/>
        <sz val="8"/>
        <color theme="1"/>
        <rFont val="Times New Roman"/>
        <family val="1"/>
        <charset val="204"/>
      </rPr>
      <t xml:space="preserve">N </t>
    </r>
  </si>
  <si>
    <t>(Алюминий)</t>
  </si>
  <si>
    <t>(Длина 2 м.п.)</t>
  </si>
  <si>
    <t xml:space="preserve">(В комплекте:  </t>
  </si>
  <si>
    <t>(1 Сетка + 4 Опоры + 4 Клипсы)</t>
  </si>
  <si>
    <t xml:space="preserve">Колено </t>
  </si>
  <si>
    <t>Крюк крепления желоба удлиненный М (модернизированный) с комплектом крепления (У)</t>
  </si>
  <si>
    <t>Крюк крепления желоба длинный М (модернизированный) с комплектом крепления (У)</t>
  </si>
  <si>
    <t>Ограничитель перелива прямой L=0,40м.</t>
  </si>
  <si>
    <t>Ограничитель перелива угловой L=0,20м*0,20м.</t>
  </si>
  <si>
    <t>(Анодированный алюминий)</t>
  </si>
  <si>
    <t xml:space="preserve">Примечания:
(1)  - Рекомендуется использовать аналогичную продукцию из оцинковки;
(2) - Продукция производится «Под заказ». Сроки производства необходимо уточнять на момент размещения заказа.
(3) - Под заказ возможно изготовление углов от 95° до 175°.
(4) - Продукция применяется с последующей окраской. Перед окраской изделие необходимо тщательно подготовить.
(5)  - Поз.-Хомут с комплектом крепления стандартно комплектуется метизом 140. Так же, в Таб. №6 предлагается отдельно метиз 200.
(6)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(7)  - Элемент крепления хомута под метиз для водосточной трубы с фиксированным  расстоянием от стены 30 мм.
</t>
  </si>
  <si>
    <t>Подложка 6100*360 мм</t>
  </si>
  <si>
    <t>Подложка 5100*360 мм</t>
  </si>
  <si>
    <t>Подложка 4100*360 мм</t>
  </si>
  <si>
    <t>Ящик 6100*360*200 мм</t>
  </si>
  <si>
    <t>Ящик 5100*360*250 мм</t>
  </si>
  <si>
    <t>Ящик 4100*360*300 мм</t>
  </si>
  <si>
    <t xml:space="preserve">Примечания:
(1) - Скидки на данную продукцию не предусмотрены.
</t>
  </si>
  <si>
    <t>Медь, 0,6 мм / 0,45 мм</t>
  </si>
  <si>
    <t>7092 / 5318</t>
  </si>
  <si>
    <r>
      <t xml:space="preserve">2434 </t>
    </r>
    <r>
      <rPr>
        <vertAlign val="superscript"/>
        <sz val="9"/>
        <color theme="1"/>
        <rFont val="Times New Roman"/>
        <family val="1"/>
        <charset val="204"/>
      </rPr>
      <t>(2)</t>
    </r>
  </si>
  <si>
    <t>6321 / 4866</t>
  </si>
  <si>
    <r>
      <t xml:space="preserve">1391 </t>
    </r>
    <r>
      <rPr>
        <vertAlign val="superscript"/>
        <sz val="9"/>
        <color theme="1"/>
        <rFont val="Times New Roman"/>
        <family val="1"/>
        <charset val="204"/>
      </rPr>
      <t>(1)</t>
    </r>
  </si>
  <si>
    <r>
      <t xml:space="preserve">      3028 </t>
    </r>
    <r>
      <rPr>
        <vertAlign val="superscript"/>
        <sz val="9"/>
        <color theme="1"/>
        <rFont val="Times New Roman"/>
        <family val="1"/>
        <charset val="204"/>
      </rPr>
      <t>(4)</t>
    </r>
  </si>
  <si>
    <r>
      <t xml:space="preserve">      3088 </t>
    </r>
    <r>
      <rPr>
        <vertAlign val="superscript"/>
        <sz val="9"/>
        <color theme="1"/>
        <rFont val="Times New Roman"/>
        <family val="1"/>
        <charset val="204"/>
      </rPr>
      <t>(4)</t>
    </r>
  </si>
  <si>
    <t>9291 / 6406</t>
  </si>
  <si>
    <r>
      <t xml:space="preserve">2864 </t>
    </r>
    <r>
      <rPr>
        <vertAlign val="superscript"/>
        <sz val="9"/>
        <color theme="1"/>
        <rFont val="Times New Roman"/>
        <family val="1"/>
        <charset val="204"/>
      </rPr>
      <t>(2)</t>
    </r>
  </si>
  <si>
    <t>(PE RAL8017, PE RR32, PE RAL7024, RAL5005MAT, RAL6020MAT, RAL9005MAT, RR29)</t>
  </si>
  <si>
    <t>Soffito (PURAL/ PURAL MATT), (Soffito Vent) (PURAL/ PURAL MATT)</t>
  </si>
  <si>
    <t>G-планка (PURAL/ PURAL MATT) (L=2 м.п.) (для Soffito)</t>
  </si>
  <si>
    <t>MICA BT
МАТТ</t>
  </si>
  <si>
    <t xml:space="preserve">RAL 8019 
RAL 8017
RAL 7024
 RAL 3009 </t>
  </si>
  <si>
    <t>0,55 мм с покрытием</t>
  </si>
  <si>
    <t>(действует с 23.04.2020 г.)</t>
  </si>
  <si>
    <r>
      <t xml:space="preserve">      1688 </t>
    </r>
    <r>
      <rPr>
        <vertAlign val="superscript"/>
        <sz val="8"/>
        <color theme="1"/>
        <rFont val="Times New Roman"/>
        <family val="1"/>
        <charset val="204"/>
      </rPr>
      <t>(4)</t>
    </r>
  </si>
  <si>
    <r>
      <t xml:space="preserve">     2042 </t>
    </r>
    <r>
      <rPr>
        <vertAlign val="superscript"/>
        <sz val="8"/>
        <color theme="1"/>
        <rFont val="Times New Roman"/>
        <family val="1"/>
        <charset val="204"/>
      </rPr>
      <t>(4)</t>
    </r>
  </si>
  <si>
    <r>
      <rPr>
        <sz val="11"/>
        <rFont val="Calibri"/>
        <family val="2"/>
        <charset val="204"/>
        <scheme val="minor"/>
      </rPr>
      <t>...</t>
    </r>
    <r>
      <rPr>
        <vertAlign val="superscript"/>
        <sz val="11"/>
        <color theme="1"/>
        <rFont val="Calibri"/>
        <family val="2"/>
        <charset val="204"/>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</si>
</sst>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
    <numFmt numFmtId="166" formatCode="#,##0.000;[Red]#,##0.000"/>
    <numFmt numFmtId="167" formatCode="0.0"/>
    <numFmt numFmtId="168" formatCode="#,##0.0"/>
  </numFmts>
  <fonts count="46" x14ac:knownFonts="1">
    <font>
      <sz val="11"/>
      <color theme="1"/>
      <name val="Calibri"/>
      <family val="2"/>
      <charset val="204"/>
      <scheme val="minor"/>
    </font>
    <font>
      <b/>
      <sz val="9"/>
      <color theme="1"/>
      <name val="Times New Roman"/>
      <family val="1"/>
      <charset val="204"/>
    </font>
    <font>
      <i/>
      <sz val="8"/>
      <color theme="1"/>
      <name val="Times New Roman"/>
      <family val="1"/>
      <charset val="204"/>
    </font>
    <font>
      <sz val="8"/>
      <color theme="1"/>
      <name val="Times New Roman"/>
      <family val="1"/>
      <charset val="204"/>
    </font>
    <font>
      <vertAlign val="superscript"/>
      <sz val="8"/>
      <color theme="1"/>
      <name val="Times New Roman"/>
      <family val="1"/>
      <charset val="204"/>
    </font>
    <font>
      <sz val="6"/>
      <color theme="1"/>
      <name val="Times New Roman"/>
      <family val="1"/>
      <charset val="204"/>
    </font>
    <font>
      <sz val="9"/>
      <color theme="1"/>
      <name val="Times New Roman"/>
      <family val="1"/>
      <charset val="204"/>
    </font>
    <font>
      <b/>
      <sz val="8"/>
      <color theme="1"/>
      <name val="Times New Roman"/>
      <family val="1"/>
      <charset val="204"/>
    </font>
    <font>
      <sz val="10"/>
      <color theme="1"/>
      <name val="Calibri"/>
      <family val="2"/>
      <charset val="204"/>
      <scheme val="minor"/>
    </font>
    <font>
      <i/>
      <sz val="9"/>
      <color theme="1"/>
      <name val="Times New Roman"/>
      <family val="1"/>
      <charset val="204"/>
    </font>
    <font>
      <i/>
      <sz val="7"/>
      <color theme="1"/>
      <name val="Times New Roman"/>
      <family val="1"/>
      <charset val="204"/>
    </font>
    <font>
      <sz val="7"/>
      <color theme="1"/>
      <name val="Times New Roman"/>
      <family val="1"/>
      <charset val="204"/>
    </font>
    <font>
      <b/>
      <sz val="6"/>
      <color theme="1"/>
      <name val="Times New Roman"/>
      <family val="1"/>
      <charset val="204"/>
    </font>
    <font>
      <b/>
      <sz val="5"/>
      <color theme="1"/>
      <name val="Times New Roman"/>
      <family val="1"/>
      <charset val="204"/>
    </font>
    <font>
      <sz val="5"/>
      <color theme="1"/>
      <name val="Times New Roman"/>
      <family val="1"/>
      <charset val="204"/>
    </font>
    <font>
      <i/>
      <sz val="6"/>
      <color theme="1"/>
      <name val="Times New Roman"/>
      <family val="1"/>
      <charset val="204"/>
    </font>
    <font>
      <i/>
      <vertAlign val="superscript"/>
      <sz val="8"/>
      <color theme="1"/>
      <name val="Times New Roman"/>
      <family val="1"/>
      <charset val="204"/>
    </font>
    <font>
      <vertAlign val="superscript"/>
      <sz val="7"/>
      <color theme="1"/>
      <name val="Times New Roman"/>
      <family val="1"/>
      <charset val="204"/>
    </font>
    <font>
      <b/>
      <sz val="12"/>
      <color theme="1"/>
      <name val="Calibri"/>
      <family val="2"/>
      <charset val="204"/>
      <scheme val="minor"/>
    </font>
    <font>
      <b/>
      <sz val="11"/>
      <color theme="3" tint="-0.249977111117893"/>
      <name val="Calibri"/>
      <family val="2"/>
      <charset val="204"/>
      <scheme val="minor"/>
    </font>
    <font>
      <u/>
      <sz val="11"/>
      <color theme="10"/>
      <name val="Calibri"/>
      <family val="2"/>
      <charset val="204"/>
      <scheme val="minor"/>
    </font>
    <font>
      <b/>
      <sz val="12"/>
      <color theme="3" tint="-0.249977111117893"/>
      <name val="Times New Roman"/>
      <family val="1"/>
      <charset val="204"/>
    </font>
    <font>
      <vertAlign val="superscript"/>
      <sz val="9"/>
      <color theme="1"/>
      <name val="Times New Roman"/>
      <family val="1"/>
      <charset val="204"/>
    </font>
    <font>
      <i/>
      <vertAlign val="superscript"/>
      <sz val="9"/>
      <color theme="1"/>
      <name val="Times New Roman"/>
      <family val="1"/>
      <charset val="204"/>
    </font>
    <font>
      <b/>
      <vertAlign val="superscript"/>
      <sz val="9"/>
      <color theme="1"/>
      <name val="Times New Roman"/>
      <family val="1"/>
      <charset val="204"/>
    </font>
    <font>
      <sz val="5"/>
      <name val="Times New Roman"/>
      <family val="1"/>
      <charset val="204"/>
    </font>
    <font>
      <b/>
      <sz val="11"/>
      <color theme="1"/>
      <name val="Calibri"/>
      <family val="2"/>
      <charset val="204"/>
      <scheme val="minor"/>
    </font>
    <font>
      <b/>
      <i/>
      <sz val="9"/>
      <color theme="1"/>
      <name val="Times New Roman"/>
      <family val="1"/>
      <charset val="204"/>
    </font>
    <font>
      <b/>
      <sz val="16"/>
      <color theme="1"/>
      <name val="Calibri"/>
      <family val="2"/>
      <charset val="204"/>
      <scheme val="minor"/>
    </font>
    <font>
      <b/>
      <sz val="14"/>
      <color theme="3" tint="-0.249977111117893"/>
      <name val="Calibri"/>
      <family val="2"/>
      <charset val="204"/>
      <scheme val="minor"/>
    </font>
    <font>
      <b/>
      <sz val="10"/>
      <color theme="1"/>
      <name val="Times New Roman"/>
      <family val="1"/>
      <charset val="204"/>
    </font>
    <font>
      <b/>
      <sz val="14"/>
      <color theme="1"/>
      <name val="Times New Roman"/>
      <family val="1"/>
      <charset val="204"/>
    </font>
    <font>
      <sz val="16"/>
      <color theme="1"/>
      <name val="Calibri"/>
      <family val="2"/>
      <charset val="204"/>
      <scheme val="minor"/>
    </font>
    <font>
      <b/>
      <sz val="14"/>
      <color theme="1"/>
      <name val="Calibri"/>
      <family val="2"/>
      <charset val="204"/>
      <scheme val="minor"/>
    </font>
    <font>
      <b/>
      <sz val="10"/>
      <color theme="1"/>
      <name val="Calibri"/>
      <family val="2"/>
      <charset val="204"/>
      <scheme val="minor"/>
    </font>
    <font>
      <b/>
      <u/>
      <sz val="20"/>
      <color theme="3" tint="-0.249977111117893"/>
      <name val="Calibri"/>
      <family val="2"/>
      <charset val="204"/>
      <scheme val="minor"/>
    </font>
    <font>
      <b/>
      <sz val="20"/>
      <color theme="3" tint="-0.249977111117893"/>
      <name val="Calibri"/>
      <family val="2"/>
      <charset val="204"/>
      <scheme val="minor"/>
    </font>
    <font>
      <u/>
      <sz val="10"/>
      <color theme="1"/>
      <name val="Calibri"/>
      <family val="2"/>
      <charset val="204"/>
      <scheme val="minor"/>
    </font>
    <font>
      <b/>
      <sz val="11"/>
      <color rgb="FFFF0000"/>
      <name val="Calibri"/>
      <family val="2"/>
      <charset val="204"/>
      <scheme val="minor"/>
    </font>
    <font>
      <sz val="10"/>
      <color theme="1"/>
      <name val="Times New Roman"/>
      <family val="1"/>
      <charset val="204"/>
    </font>
    <font>
      <b/>
      <sz val="12"/>
      <color theme="3" tint="-0.249977111117893"/>
      <name val="Calibri"/>
      <family val="2"/>
      <charset val="204"/>
      <scheme val="minor"/>
    </font>
    <font>
      <b/>
      <u/>
      <sz val="12"/>
      <color theme="10"/>
      <name val="Calibri"/>
      <family val="2"/>
      <charset val="204"/>
      <scheme val="minor"/>
    </font>
    <font>
      <b/>
      <sz val="20"/>
      <color theme="3" tint="-0.249977111117893"/>
      <name val="Times New Roman"/>
      <family val="1"/>
      <charset val="204"/>
    </font>
    <font>
      <i/>
      <vertAlign val="superscript"/>
      <sz val="7"/>
      <color theme="1"/>
      <name val="Times New Roman"/>
      <family val="1"/>
      <charset val="204"/>
    </font>
    <font>
      <vertAlign val="superscript"/>
      <sz val="11"/>
      <color theme="1"/>
      <name val="Calibri"/>
      <family val="2"/>
      <charset val="204"/>
      <scheme val="minor"/>
    </font>
    <font>
      <sz val="11"/>
      <name val="Calibri"/>
      <family val="2"/>
      <charset val="204"/>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66">
    <border>
      <left/>
      <right/>
      <top/>
      <bottom/>
      <diagonal/>
    </border>
    <border>
      <left style="medium">
        <color rgb="FFE36C0A"/>
      </left>
      <right style="medium">
        <color rgb="FFE36C0A"/>
      </right>
      <top style="medium">
        <color rgb="FFE36C0A"/>
      </top>
      <bottom style="medium">
        <color rgb="FFE36C0A"/>
      </bottom>
      <diagonal/>
    </border>
    <border>
      <left style="medium">
        <color rgb="FFE36C0A"/>
      </left>
      <right style="medium">
        <color rgb="FFE36C0A"/>
      </right>
      <top style="medium">
        <color rgb="FFE36C0A"/>
      </top>
      <bottom/>
      <diagonal/>
    </border>
    <border>
      <left style="medium">
        <color rgb="FFE36C0A"/>
      </left>
      <right style="medium">
        <color rgb="FFE36C0A"/>
      </right>
      <top/>
      <bottom/>
      <diagonal/>
    </border>
    <border>
      <left style="medium">
        <color rgb="FFE36C0A"/>
      </left>
      <right style="medium">
        <color rgb="FFE36C0A"/>
      </right>
      <top/>
      <bottom style="medium">
        <color rgb="FFE36C0A"/>
      </bottom>
      <diagonal/>
    </border>
    <border>
      <left/>
      <right style="medium">
        <color rgb="FFE36C0A"/>
      </right>
      <top style="medium">
        <color rgb="FFE36C0A"/>
      </top>
      <bottom style="medium">
        <color rgb="FFE36C0A"/>
      </bottom>
      <diagonal/>
    </border>
    <border>
      <left/>
      <right style="medium">
        <color rgb="FFE36C0A"/>
      </right>
      <top style="medium">
        <color rgb="FFE36C0A"/>
      </top>
      <bottom/>
      <diagonal/>
    </border>
    <border>
      <left/>
      <right style="medium">
        <color rgb="FFE36C0A"/>
      </right>
      <top/>
      <bottom/>
      <diagonal/>
    </border>
    <border>
      <left/>
      <right style="medium">
        <color rgb="FFE36C0A"/>
      </right>
      <top/>
      <bottom style="medium">
        <color rgb="FFE36C0A"/>
      </bottom>
      <diagonal/>
    </border>
    <border>
      <left/>
      <right/>
      <top style="medium">
        <color rgb="FFE36C0A"/>
      </top>
      <bottom/>
      <diagonal/>
    </border>
    <border>
      <left/>
      <right/>
      <top/>
      <bottom style="medium">
        <color rgb="FFE36C0A"/>
      </bottom>
      <diagonal/>
    </border>
    <border>
      <left style="medium">
        <color rgb="FFE36C0A"/>
      </left>
      <right/>
      <top style="medium">
        <color rgb="FFE36C0A"/>
      </top>
      <bottom/>
      <diagonal/>
    </border>
    <border>
      <left style="medium">
        <color rgb="FFE36C0A"/>
      </left>
      <right/>
      <top/>
      <bottom/>
      <diagonal/>
    </border>
    <border>
      <left style="medium">
        <color rgb="FFE36C0A"/>
      </left>
      <right/>
      <top/>
      <bottom style="medium">
        <color rgb="FFE36C0A"/>
      </bottom>
      <diagonal/>
    </border>
    <border>
      <left style="medium">
        <color rgb="FFE36C0A"/>
      </left>
      <right/>
      <top style="medium">
        <color rgb="FFE36C0A"/>
      </top>
      <bottom style="medium">
        <color rgb="FFE36C0A"/>
      </bottom>
      <diagonal/>
    </border>
    <border>
      <left/>
      <right/>
      <top style="medium">
        <color rgb="FFE36C0A"/>
      </top>
      <bottom style="medium">
        <color rgb="FFE36C0A"/>
      </bottom>
      <diagonal/>
    </border>
    <border>
      <left/>
      <right style="medium">
        <color rgb="FFF79646"/>
      </right>
      <top/>
      <bottom style="medium">
        <color rgb="FFE36C0A"/>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79646"/>
      </right>
      <top style="medium">
        <color rgb="FFE36C0A"/>
      </top>
      <bottom style="medium">
        <color rgb="FFE36C0A"/>
      </bottom>
      <diagonal/>
    </border>
    <border>
      <left style="medium">
        <color theme="9" tint="-0.24994659260841701"/>
      </left>
      <right style="medium">
        <color theme="9" tint="-0.24994659260841701"/>
      </right>
      <top style="medium">
        <color rgb="FFE36C0A"/>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style="medium">
        <color theme="9"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9" tint="-0.24994659260841701"/>
      </left>
      <right/>
      <top style="medium">
        <color rgb="FFE36C0A"/>
      </top>
      <bottom style="medium">
        <color theme="9" tint="-0.24994659260841701"/>
      </bottom>
      <diagonal/>
    </border>
    <border>
      <left/>
      <right style="medium">
        <color theme="9" tint="-0.24994659260841701"/>
      </right>
      <top style="medium">
        <color rgb="FFE36C0A"/>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rgb="FFE36C0A"/>
      </left>
      <right style="medium">
        <color rgb="FFF79646"/>
      </right>
      <top style="medium">
        <color rgb="FFE36C0A"/>
      </top>
      <bottom/>
      <diagonal/>
    </border>
    <border>
      <left style="medium">
        <color rgb="FFE36C0A"/>
      </left>
      <right style="medium">
        <color rgb="FFF79646"/>
      </right>
      <top/>
      <bottom style="medium">
        <color rgb="FFE36C0A"/>
      </bottom>
      <diagonal/>
    </border>
    <border>
      <left style="medium">
        <color rgb="FFF79646"/>
      </left>
      <right style="medium">
        <color rgb="FFF79646"/>
      </right>
      <top style="medium">
        <color rgb="FFE36C0A"/>
      </top>
      <bottom/>
      <diagonal/>
    </border>
    <border>
      <left style="medium">
        <color rgb="FFF79646"/>
      </left>
      <right style="medium">
        <color rgb="FFF79646"/>
      </right>
      <top/>
      <bottom style="medium">
        <color rgb="FFE36C0A"/>
      </bottom>
      <diagonal/>
    </border>
    <border>
      <left style="medium">
        <color rgb="FFF79646"/>
      </left>
      <right style="medium">
        <color rgb="FFE36C0A"/>
      </right>
      <top style="medium">
        <color rgb="FFE36C0A"/>
      </top>
      <bottom/>
      <diagonal/>
    </border>
    <border>
      <left style="medium">
        <color rgb="FFF79646"/>
      </left>
      <right style="medium">
        <color rgb="FFE36C0A"/>
      </right>
      <top/>
      <bottom style="medium">
        <color rgb="FFE36C0A"/>
      </bottom>
      <diagonal/>
    </border>
    <border>
      <left style="thin">
        <color indexed="64"/>
      </left>
      <right style="medium">
        <color rgb="FFE36C0A"/>
      </right>
      <top style="medium">
        <color rgb="FFE36C0A"/>
      </top>
      <bottom/>
      <diagonal/>
    </border>
    <border>
      <left style="thin">
        <color indexed="64"/>
      </left>
      <right style="medium">
        <color rgb="FFE36C0A"/>
      </right>
      <top/>
      <bottom style="medium">
        <color rgb="FFE36C0A"/>
      </bottom>
      <diagonal/>
    </border>
  </borders>
  <cellStyleXfs count="2">
    <xf numFmtId="0" fontId="0" fillId="0" borderId="0"/>
    <xf numFmtId="0" fontId="20" fillId="0" borderId="0" applyNumberFormat="0" applyFill="0" applyBorder="0" applyAlignment="0" applyProtection="0"/>
  </cellStyleXfs>
  <cellXfs count="507">
    <xf numFmtId="0" fontId="0" fillId="0" borderId="0" xfId="0"/>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wrapText="1"/>
    </xf>
    <xf numFmtId="0" fontId="2" fillId="0" borderId="5" xfId="0" applyFont="1" applyBorder="1" applyAlignment="1">
      <alignment horizontal="center" vertical="center" wrapText="1"/>
    </xf>
    <xf numFmtId="0" fontId="1" fillId="0" borderId="0" xfId="0" applyFont="1" applyAlignment="1">
      <alignment vertical="center"/>
    </xf>
    <xf numFmtId="0" fontId="0" fillId="0" borderId="0" xfId="0" applyAlignment="1">
      <alignment vertical="top"/>
    </xf>
    <xf numFmtId="0" fontId="11" fillId="0" borderId="8" xfId="0" applyFont="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4" xfId="0" applyFont="1" applyBorder="1" applyAlignment="1">
      <alignment horizontal="left" vertical="center" wrapText="1"/>
    </xf>
    <xf numFmtId="0" fontId="1" fillId="0" borderId="0" xfId="0" applyFont="1" applyAlignment="1">
      <alignment horizontal="right" vertical="center"/>
    </xf>
    <xf numFmtId="0" fontId="18" fillId="0" borderId="0" xfId="0" applyFont="1"/>
    <xf numFmtId="0" fontId="0" fillId="0" borderId="0" xfId="0"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20" fillId="3" borderId="17" xfId="1" applyFill="1" applyBorder="1" applyAlignment="1">
      <alignment horizontal="center" vertical="center"/>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6" borderId="0" xfId="0" applyFill="1"/>
    <xf numFmtId="0" fontId="8" fillId="0" borderId="0" xfId="0" applyFont="1"/>
    <xf numFmtId="0" fontId="8" fillId="0" borderId="0" xfId="0" applyFont="1" applyAlignment="1">
      <alignment vertical="top"/>
    </xf>
    <xf numFmtId="0" fontId="8" fillId="0" borderId="0" xfId="0" applyFont="1" applyFill="1" applyBorder="1"/>
    <xf numFmtId="0" fontId="35" fillId="0" borderId="0" xfId="0" applyFont="1" applyFill="1" applyBorder="1" applyAlignment="1">
      <alignment vertical="top"/>
    </xf>
    <xf numFmtId="0" fontId="36" fillId="5" borderId="33" xfId="0" applyFont="1" applyFill="1" applyBorder="1" applyAlignment="1">
      <alignment vertical="top"/>
    </xf>
    <xf numFmtId="0" fontId="36" fillId="5" borderId="47" xfId="0" applyFont="1" applyFill="1" applyBorder="1" applyAlignment="1">
      <alignment vertical="top"/>
    </xf>
    <xf numFmtId="0" fontId="36" fillId="5" borderId="35" xfId="0" applyFont="1" applyFill="1" applyBorder="1" applyAlignment="1">
      <alignment vertical="top"/>
    </xf>
    <xf numFmtId="0" fontId="34" fillId="0" borderId="42" xfId="0" applyFont="1" applyBorder="1" applyProtection="1"/>
    <xf numFmtId="0" fontId="34" fillId="0" borderId="17" xfId="0" applyFont="1" applyBorder="1" applyProtection="1"/>
    <xf numFmtId="0" fontId="26" fillId="0" borderId="44" xfId="0" applyFont="1" applyBorder="1" applyProtection="1"/>
    <xf numFmtId="0" fontId="28" fillId="0" borderId="40" xfId="0" applyFont="1" applyBorder="1" applyAlignment="1" applyProtection="1">
      <alignment horizontal="center" vertical="center"/>
    </xf>
    <xf numFmtId="0" fontId="33" fillId="7" borderId="40" xfId="0" applyFont="1" applyFill="1" applyBorder="1" applyAlignment="1" applyProtection="1">
      <alignment vertical="center"/>
    </xf>
    <xf numFmtId="0" fontId="18" fillId="3" borderId="36" xfId="0" applyFont="1" applyFill="1" applyBorder="1" applyAlignment="1" applyProtection="1">
      <alignment vertical="center"/>
    </xf>
    <xf numFmtId="0" fontId="18" fillId="3" borderId="45" xfId="0" applyFont="1" applyFill="1" applyBorder="1" applyAlignment="1" applyProtection="1">
      <alignment vertical="center"/>
    </xf>
    <xf numFmtId="0" fontId="18" fillId="2" borderId="36"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18" fillId="2" borderId="38" xfId="0" applyFont="1" applyFill="1" applyBorder="1" applyAlignment="1" applyProtection="1">
      <alignment horizontal="left" vertical="center" wrapText="1"/>
    </xf>
    <xf numFmtId="0" fontId="28" fillId="0" borderId="33" xfId="0" applyFont="1" applyBorder="1" applyAlignment="1" applyProtection="1">
      <alignment horizontal="center" vertical="center"/>
    </xf>
    <xf numFmtId="0" fontId="33" fillId="7" borderId="46" xfId="0" applyFont="1" applyFill="1" applyBorder="1" applyAlignment="1" applyProtection="1">
      <alignment vertical="center"/>
    </xf>
    <xf numFmtId="0" fontId="33" fillId="8" borderId="29" xfId="0" applyFont="1" applyFill="1" applyBorder="1" applyAlignment="1" applyProtection="1">
      <alignment horizontal="left" vertical="center" wrapText="1"/>
    </xf>
    <xf numFmtId="0" fontId="33" fillId="7" borderId="29" xfId="0" applyFont="1" applyFill="1" applyBorder="1" applyAlignment="1" applyProtection="1">
      <alignment vertical="center"/>
    </xf>
    <xf numFmtId="0" fontId="30" fillId="0" borderId="43" xfId="0" applyFont="1" applyBorder="1" applyAlignment="1" applyProtection="1">
      <alignment vertical="center"/>
      <protection locked="0"/>
    </xf>
    <xf numFmtId="0" fontId="30" fillId="0" borderId="39" xfId="0" applyFont="1" applyBorder="1" applyAlignment="1" applyProtection="1">
      <alignment vertical="center"/>
      <protection locked="0"/>
    </xf>
    <xf numFmtId="0" fontId="30" fillId="0" borderId="34" xfId="0" applyFont="1" applyBorder="1" applyAlignment="1" applyProtection="1">
      <alignment vertical="center"/>
      <protection locked="0"/>
    </xf>
    <xf numFmtId="0" fontId="31" fillId="7" borderId="29" xfId="0" applyFont="1" applyFill="1" applyBorder="1" applyAlignment="1" applyProtection="1">
      <alignment vertical="center"/>
      <protection locked="0"/>
    </xf>
    <xf numFmtId="0" fontId="0" fillId="2" borderId="36"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31" fillId="7" borderId="46" xfId="0" applyFont="1" applyFill="1" applyBorder="1" applyAlignment="1" applyProtection="1">
      <alignment vertical="center"/>
      <protection locked="0"/>
    </xf>
    <xf numFmtId="4" fontId="18" fillId="8" borderId="29" xfId="0" applyNumberFormat="1" applyFont="1" applyFill="1" applyBorder="1" applyAlignment="1" applyProtection="1">
      <alignment horizontal="center" vertical="center"/>
      <protection hidden="1"/>
    </xf>
    <xf numFmtId="10" fontId="33" fillId="7" borderId="29" xfId="0" applyNumberFormat="1" applyFont="1" applyFill="1" applyBorder="1" applyAlignment="1" applyProtection="1">
      <alignment horizontal="center" vertical="center"/>
      <protection locked="0"/>
    </xf>
    <xf numFmtId="165" fontId="8" fillId="0" borderId="0" xfId="0" applyNumberFormat="1" applyFont="1" applyProtection="1">
      <protection locked="0"/>
    </xf>
    <xf numFmtId="165" fontId="0" fillId="0" borderId="0" xfId="0" applyNumberFormat="1" applyProtection="1">
      <protection locked="0"/>
    </xf>
    <xf numFmtId="0" fontId="0" fillId="0" borderId="0" xfId="0" applyProtection="1">
      <protection locked="0"/>
    </xf>
    <xf numFmtId="0" fontId="20" fillId="3" borderId="17" xfId="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3" fillId="0" borderId="8" xfId="0" applyFont="1" applyBorder="1" applyAlignment="1" applyProtection="1">
      <alignment vertical="center"/>
    </xf>
    <xf numFmtId="0" fontId="8" fillId="0" borderId="8" xfId="0" applyFont="1" applyBorder="1" applyAlignment="1" applyProtection="1">
      <alignment vertical="center"/>
    </xf>
    <xf numFmtId="0" fontId="0" fillId="0" borderId="0" xfId="0" applyProtection="1"/>
    <xf numFmtId="0" fontId="6" fillId="0" borderId="0" xfId="0" applyFont="1" applyAlignment="1" applyProtection="1">
      <alignment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8" fillId="0" borderId="0" xfId="0" applyFont="1"/>
    <xf numFmtId="166" fontId="32" fillId="3" borderId="41" xfId="0" applyNumberFormat="1" applyFont="1" applyFill="1" applyBorder="1" applyAlignment="1" applyProtection="1">
      <alignment horizontal="center" vertical="center"/>
      <protection locked="0"/>
    </xf>
    <xf numFmtId="166" fontId="32" fillId="3" borderId="39" xfId="0" applyNumberFormat="1" applyFont="1" applyFill="1" applyBorder="1" applyAlignment="1" applyProtection="1">
      <alignment horizontal="center" vertical="center"/>
      <protection locked="0"/>
    </xf>
    <xf numFmtId="0" fontId="6" fillId="0" borderId="0" xfId="0" applyFont="1" applyFill="1"/>
    <xf numFmtId="0" fontId="6" fillId="0" borderId="7"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1" fillId="0" borderId="0" xfId="0" applyFont="1" applyFill="1" applyAlignment="1">
      <alignment horizontal="left" vertical="center"/>
    </xf>
    <xf numFmtId="0" fontId="0" fillId="0" borderId="0" xfId="0" applyFill="1"/>
    <xf numFmtId="0" fontId="1" fillId="0" borderId="0" xfId="0" applyFont="1" applyFill="1" applyAlignment="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horizontal="center" vertical="center"/>
    </xf>
    <xf numFmtId="0" fontId="3" fillId="0" borderId="8" xfId="0" applyFont="1" applyFill="1" applyBorder="1" applyAlignment="1">
      <alignmen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26" fillId="0" borderId="17" xfId="0" applyFont="1" applyBorder="1" applyAlignment="1">
      <alignment horizontal="center" vertical="center"/>
    </xf>
    <xf numFmtId="0" fontId="40" fillId="0" borderId="0" xfId="0" applyFont="1" applyAlignment="1">
      <alignment wrapText="1"/>
    </xf>
    <xf numFmtId="0" fontId="40" fillId="0" borderId="0" xfId="0" applyFont="1"/>
    <xf numFmtId="0" fontId="40" fillId="2" borderId="17" xfId="0" applyFont="1" applyFill="1" applyBorder="1" applyAlignment="1">
      <alignment horizontal="center" vertical="center"/>
    </xf>
    <xf numFmtId="0" fontId="40" fillId="0" borderId="0" xfId="0" applyFont="1" applyAlignment="1">
      <alignment horizontal="center" vertical="center"/>
    </xf>
    <xf numFmtId="0" fontId="41" fillId="0" borderId="17" xfId="1" applyFont="1" applyBorder="1" applyAlignment="1">
      <alignment wrapText="1"/>
    </xf>
    <xf numFmtId="0" fontId="41" fillId="0" borderId="17" xfId="1" applyFont="1" applyBorder="1" applyAlignment="1">
      <alignment vertical="center" wrapText="1"/>
    </xf>
    <xf numFmtId="0" fontId="41" fillId="0" borderId="17" xfId="1" applyFont="1" applyBorder="1" applyAlignment="1">
      <alignment vertical="justify" wrapText="1"/>
    </xf>
    <xf numFmtId="0" fontId="3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39" fillId="0" borderId="1" xfId="0" applyFont="1" applyFill="1" applyBorder="1" applyAlignment="1">
      <alignment horizontal="center" vertical="center"/>
    </xf>
    <xf numFmtId="0" fontId="39" fillId="0" borderId="5" xfId="0" applyFont="1" applyFill="1" applyBorder="1" applyAlignment="1">
      <alignment horizontal="center" vertical="center" wrapText="1"/>
    </xf>
    <xf numFmtId="0" fontId="41" fillId="0" borderId="17" xfId="1" applyFont="1" applyFill="1" applyBorder="1" applyAlignment="1">
      <alignment wrapText="1"/>
    </xf>
    <xf numFmtId="0" fontId="3" fillId="0" borderId="5" xfId="0" applyFont="1" applyFill="1" applyBorder="1" applyAlignment="1">
      <alignment horizontal="center" vertical="center" wrapText="1"/>
    </xf>
    <xf numFmtId="0" fontId="1" fillId="0" borderId="0" xfId="0" applyFont="1" applyFill="1" applyAlignment="1">
      <alignment horizontal="right" vertical="center"/>
    </xf>
    <xf numFmtId="0" fontId="20" fillId="0" borderId="17" xfId="1" applyFill="1" applyBorder="1" applyAlignment="1">
      <alignment horizontal="center"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ill="1" applyBorder="1" applyAlignment="1">
      <alignment vertical="top" wrapText="1"/>
    </xf>
    <xf numFmtId="0" fontId="0" fillId="0" borderId="8" xfId="0" applyFill="1" applyBorder="1" applyAlignment="1">
      <alignment vertical="top" wrapText="1"/>
    </xf>
    <xf numFmtId="0" fontId="0" fillId="0" borderId="8" xfId="0"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7" fillId="0" borderId="0" xfId="0" applyFont="1" applyFill="1"/>
    <xf numFmtId="0" fontId="7" fillId="0" borderId="0" xfId="0" applyFont="1" applyFill="1" applyAlignment="1">
      <alignmen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21" fillId="0" borderId="0" xfId="0" applyFont="1" applyFill="1" applyAlignment="1">
      <alignment horizontal="lef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6" fillId="0" borderId="22" xfId="0" applyNumberFormat="1" applyFont="1" applyFill="1" applyBorder="1" applyAlignment="1">
      <alignment horizontal="center" vertical="center"/>
    </xf>
    <xf numFmtId="0" fontId="6" fillId="0" borderId="22" xfId="0" applyFont="1" applyFill="1" applyBorder="1" applyAlignment="1">
      <alignment horizontal="center" vertical="center"/>
    </xf>
    <xf numFmtId="4" fontId="6" fillId="0" borderId="22"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0" fontId="6" fillId="0" borderId="23" xfId="0" applyFont="1" applyFill="1" applyBorder="1" applyAlignment="1">
      <alignment horizontal="center" vertical="center"/>
    </xf>
    <xf numFmtId="4" fontId="6" fillId="0" borderId="23" xfId="0" applyNumberFormat="1" applyFont="1" applyFill="1" applyBorder="1" applyAlignment="1">
      <alignment horizontal="center" vertical="center"/>
    </xf>
    <xf numFmtId="4" fontId="6" fillId="0" borderId="23" xfId="0" quotePrefix="1"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3" fillId="0" borderId="7"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6" fillId="0" borderId="0" xfId="0" applyFont="1" applyFill="1" applyAlignment="1">
      <alignment vertical="center"/>
    </xf>
    <xf numFmtId="167" fontId="3" fillId="0" borderId="1"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0" fontId="0" fillId="0" borderId="7" xfId="0" applyFill="1" applyBorder="1" applyAlignment="1">
      <alignment vertical="center" wrapText="1"/>
    </xf>
    <xf numFmtId="0" fontId="3" fillId="0" borderId="7"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1" fillId="0" borderId="0" xfId="0" applyFont="1" applyFill="1"/>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3" fillId="0" borderId="0" xfId="0" applyFont="1" applyFill="1" applyAlignment="1">
      <alignment horizontal="left" vertical="top"/>
    </xf>
    <xf numFmtId="0" fontId="14"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9" borderId="7" xfId="0" applyFont="1" applyFill="1" applyBorder="1" applyAlignment="1">
      <alignment vertical="center" wrapText="1"/>
    </xf>
    <xf numFmtId="3" fontId="3" fillId="2" borderId="8"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3" fontId="3" fillId="2" borderId="8" xfId="0" applyNumberFormat="1" applyFont="1" applyFill="1" applyBorder="1" applyAlignment="1">
      <alignment horizontal="center" vertical="center"/>
    </xf>
    <xf numFmtId="0" fontId="3" fillId="2" borderId="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9" borderId="8"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8" xfId="0" applyFont="1" applyFill="1" applyBorder="1" applyAlignment="1">
      <alignment horizontal="center" vertical="center"/>
    </xf>
    <xf numFmtId="0" fontId="39" fillId="2" borderId="5" xfId="0" applyFont="1" applyFill="1" applyBorder="1" applyAlignment="1">
      <alignment horizontal="center" vertical="center" wrapText="1"/>
    </xf>
    <xf numFmtId="0" fontId="39" fillId="2" borderId="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0" xfId="0" applyFill="1" applyAlignment="1">
      <alignment horizontal="center" vertical="center"/>
    </xf>
    <xf numFmtId="0" fontId="0" fillId="2" borderId="1" xfId="0" applyFill="1" applyBorder="1" applyAlignment="1">
      <alignment horizontal="center" vertic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168" fontId="3" fillId="2" borderId="8" xfId="0" applyNumberFormat="1" applyFont="1" applyFill="1"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21" fillId="4" borderId="24" xfId="0" applyFont="1" applyFill="1" applyBorder="1" applyAlignment="1">
      <alignment horizontal="center"/>
    </xf>
    <xf numFmtId="0" fontId="21" fillId="4" borderId="25" xfId="0" applyFont="1" applyFill="1" applyBorder="1" applyAlignment="1">
      <alignment horizontal="center"/>
    </xf>
    <xf numFmtId="0" fontId="21" fillId="4" borderId="26" xfId="0" applyFont="1" applyFill="1" applyBorder="1" applyAlignment="1">
      <alignment horizontal="center"/>
    </xf>
    <xf numFmtId="0" fontId="0" fillId="0" borderId="0" xfId="0" applyFill="1" applyAlignment="1">
      <alignment horizontal="left" vertical="top" wrapText="1"/>
    </xf>
    <xf numFmtId="0" fontId="0" fillId="0" borderId="0" xfId="0" applyFill="1" applyAlignment="1">
      <alignment horizontal="left" vertical="top"/>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28" fillId="0" borderId="30" xfId="0" applyFont="1" applyBorder="1" applyAlignment="1" applyProtection="1">
      <alignment horizontal="center" vertical="center"/>
    </xf>
    <xf numFmtId="0" fontId="28" fillId="0" borderId="31" xfId="0" applyFont="1" applyBorder="1" applyAlignment="1" applyProtection="1">
      <alignment horizontal="center" vertical="center"/>
    </xf>
    <xf numFmtId="0" fontId="28" fillId="0" borderId="32" xfId="0" applyFont="1" applyBorder="1" applyAlignment="1" applyProtection="1">
      <alignment horizontal="center" vertical="center"/>
    </xf>
    <xf numFmtId="0" fontId="0" fillId="6" borderId="0" xfId="0" applyFill="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top" wrapText="1"/>
    </xf>
    <xf numFmtId="0" fontId="0" fillId="6" borderId="0" xfId="0" applyFill="1" applyAlignment="1">
      <alignment horizontal="left"/>
    </xf>
    <xf numFmtId="0" fontId="27" fillId="0" borderId="14"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9" fillId="0" borderId="0" xfId="0" applyFont="1" applyAlignment="1">
      <alignment horizontal="center"/>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9" fillId="0" borderId="14"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8" fillId="0" borderId="0" xfId="0" applyFont="1" applyAlignment="1">
      <alignment horizontal="left" vertical="center" wrapText="1"/>
    </xf>
    <xf numFmtId="0" fontId="36" fillId="2" borderId="33" xfId="0" applyFont="1" applyFill="1" applyBorder="1" applyAlignment="1">
      <alignment horizontal="center" vertical="top"/>
    </xf>
    <xf numFmtId="0" fontId="36" fillId="2" borderId="47" xfId="0" applyFont="1" applyFill="1" applyBorder="1" applyAlignment="1">
      <alignment horizontal="center" vertical="top"/>
    </xf>
    <xf numFmtId="0" fontId="36" fillId="2" borderId="35" xfId="0" applyFont="1" applyFill="1" applyBorder="1" applyAlignment="1">
      <alignment horizontal="center" vertical="top"/>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8" xfId="0" applyFont="1" applyBorder="1" applyAlignment="1" applyProtection="1">
      <alignment horizontal="center" vertical="center"/>
    </xf>
    <xf numFmtId="0" fontId="0" fillId="6" borderId="0" xfId="0" applyFill="1" applyAlignment="1">
      <alignment horizontal="left" wrapText="1"/>
    </xf>
    <xf numFmtId="0" fontId="3" fillId="0" borderId="3" xfId="0" applyFont="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2" xfId="0" applyFont="1" applyFill="1" applyBorder="1" applyAlignment="1">
      <alignment horizontal="center" vertical="center"/>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6" fillId="0" borderId="22" xfId="0" applyFont="1" applyFill="1" applyBorder="1" applyAlignment="1">
      <alignment horizontal="left" vertical="center" wrapText="1"/>
    </xf>
    <xf numFmtId="4" fontId="6" fillId="0" borderId="24" xfId="0" applyNumberFormat="1" applyFont="1" applyFill="1" applyBorder="1" applyAlignment="1">
      <alignment horizontal="center" vertical="center"/>
    </xf>
    <xf numFmtId="4" fontId="6" fillId="0" borderId="26" xfId="0"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8" xfId="0" applyFont="1" applyFill="1" applyBorder="1" applyAlignment="1">
      <alignment horizontal="center" vertical="center" wrapText="1"/>
    </xf>
    <xf numFmtId="4" fontId="6" fillId="0" borderId="48" xfId="0" applyNumberFormat="1" applyFont="1" applyFill="1" applyBorder="1" applyAlignment="1">
      <alignment horizontal="center" vertical="center"/>
    </xf>
    <xf numFmtId="4" fontId="6" fillId="0" borderId="49" xfId="0" applyNumberFormat="1" applyFont="1" applyFill="1" applyBorder="1" applyAlignment="1">
      <alignment horizontal="center" vertical="center"/>
    </xf>
    <xf numFmtId="0" fontId="20" fillId="0" borderId="18" xfId="1" applyFill="1" applyBorder="1" applyAlignment="1">
      <alignment horizontal="center" vertical="center"/>
    </xf>
    <xf numFmtId="0" fontId="20" fillId="0" borderId="19" xfId="1" applyFill="1" applyBorder="1" applyAlignment="1">
      <alignment horizontal="center" vertical="center"/>
    </xf>
    <xf numFmtId="0" fontId="20" fillId="0" borderId="20" xfId="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3" fillId="2" borderId="3" xfId="0" applyFont="1" applyFill="1" applyBorder="1" applyAlignment="1">
      <alignment horizontal="center" vertical="center" wrapText="1"/>
    </xf>
    <xf numFmtId="0" fontId="6" fillId="0" borderId="0" xfId="0" applyFont="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9" fillId="2" borderId="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4" xfId="0" applyFont="1" applyFill="1" applyBorder="1" applyAlignment="1">
      <alignment horizontal="center" vertical="center"/>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39" fillId="2" borderId="3" xfId="0" applyFont="1" applyFill="1" applyBorder="1" applyAlignment="1">
      <alignment horizontal="center" vertical="center" wrapText="1"/>
    </xf>
    <xf numFmtId="0" fontId="39" fillId="2" borderId="3" xfId="0" applyFont="1" applyFill="1" applyBorder="1" applyAlignment="1">
      <alignment horizontal="center" vertical="center"/>
    </xf>
    <xf numFmtId="0" fontId="39" fillId="0" borderId="11"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0" xfId="0" applyFont="1" applyFill="1" applyAlignment="1">
      <alignment horizontal="left" vertical="top"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3" fillId="0" borderId="2"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8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E$8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E$87" lockText="1" noThreeD="1"/>
</file>

<file path=xl/ctrlProps/ctrlProp7.xml><?xml version="1.0" encoding="utf-8"?>
<formControlPr xmlns="http://schemas.microsoft.com/office/spreadsheetml/2009/9/main" objectType="Radio" checked="Checked" firstButton="1" fmlaLink="$E$7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0</xdr:row>
      <xdr:rowOff>99061</xdr:rowOff>
    </xdr:from>
    <xdr:to>
      <xdr:col>2</xdr:col>
      <xdr:colOff>2164080</xdr:colOff>
      <xdr:row>3</xdr:row>
      <xdr:rowOff>114300</xdr:rowOff>
    </xdr:to>
    <xdr:pic>
      <xdr:nvPicPr>
        <xdr:cNvPr id="2" name="Рисунок 1" descr="Описание: Описание: Описание: Описание: Описание: Описание: Описание: Описание: Описание: Описание: Описание: Описание: Описание: Описание: Описание: Описание: Описание: E:\Исходники\Логотип\LOGO new.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99061"/>
          <a:ext cx="2446020" cy="61721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xdr:colOff>
      <xdr:row>46</xdr:row>
      <xdr:rowOff>224791</xdr:rowOff>
    </xdr:from>
    <xdr:to>
      <xdr:col>6</xdr:col>
      <xdr:colOff>226598</xdr:colOff>
      <xdr:row>60</xdr:row>
      <xdr:rowOff>76200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754380" y="11835766"/>
          <a:ext cx="4225193" cy="38900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335280</xdr:colOff>
          <xdr:row>79</xdr:row>
          <xdr:rowOff>60960</xdr:rowOff>
        </xdr:from>
        <xdr:to>
          <xdr:col>4</xdr:col>
          <xdr:colOff>160020</xdr:colOff>
          <xdr:row>79</xdr:row>
          <xdr:rowOff>266700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82</xdr:row>
          <xdr:rowOff>99060</xdr:rowOff>
        </xdr:from>
        <xdr:to>
          <xdr:col>4</xdr:col>
          <xdr:colOff>152400</xdr:colOff>
          <xdr:row>82</xdr:row>
          <xdr:rowOff>304800</xdr:rowOff>
        </xdr:to>
        <xdr:sp macro="" textlink="">
          <xdr:nvSpPr>
            <xdr:cNvPr id="2076" name="Option Button 28"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83</xdr:row>
          <xdr:rowOff>99060</xdr:rowOff>
        </xdr:from>
        <xdr:to>
          <xdr:col>4</xdr:col>
          <xdr:colOff>152400</xdr:colOff>
          <xdr:row>83</xdr:row>
          <xdr:rowOff>304800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84</xdr:row>
          <xdr:rowOff>99060</xdr:rowOff>
        </xdr:from>
        <xdr:to>
          <xdr:col>4</xdr:col>
          <xdr:colOff>152400</xdr:colOff>
          <xdr:row>84</xdr:row>
          <xdr:rowOff>304800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85</xdr:row>
          <xdr:rowOff>99060</xdr:rowOff>
        </xdr:from>
        <xdr:to>
          <xdr:col>4</xdr:col>
          <xdr:colOff>152400</xdr:colOff>
          <xdr:row>85</xdr:row>
          <xdr:rowOff>304800</xdr:rowOff>
        </xdr:to>
        <xdr:sp macro="" textlink="">
          <xdr:nvSpPr>
            <xdr:cNvPr id="2080" name="Option Button 32" hidden="1">
              <a:extLst>
                <a:ext uri="{63B3BB69-23CF-44E3-9099-C40C66FF867C}">
                  <a14:compatExt spid="_x0000_s2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86</xdr:row>
          <xdr:rowOff>83820</xdr:rowOff>
        </xdr:from>
        <xdr:to>
          <xdr:col>4</xdr:col>
          <xdr:colOff>160020</xdr:colOff>
          <xdr:row>86</xdr:row>
          <xdr:rowOff>289560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74</xdr:row>
          <xdr:rowOff>0</xdr:rowOff>
        </xdr:from>
        <xdr:to>
          <xdr:col>3</xdr:col>
          <xdr:colOff>525780</xdr:colOff>
          <xdr:row>75</xdr:row>
          <xdr:rowOff>0</xdr:rowOff>
        </xdr:to>
        <xdr:sp macro="" textlink="">
          <xdr:nvSpPr>
            <xdr:cNvPr id="2088" name="Option Button 40" hidden="1">
              <a:extLst>
                <a:ext uri="{63B3BB69-23CF-44E3-9099-C40C66FF867C}">
                  <a14:compatExt spid="_x0000_s2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75</xdr:row>
          <xdr:rowOff>0</xdr:rowOff>
        </xdr:from>
        <xdr:to>
          <xdr:col>3</xdr:col>
          <xdr:colOff>525780</xdr:colOff>
          <xdr:row>76</xdr:row>
          <xdr:rowOff>7620</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76</xdr:row>
          <xdr:rowOff>0</xdr:rowOff>
        </xdr:from>
        <xdr:to>
          <xdr:col>3</xdr:col>
          <xdr:colOff>525780</xdr:colOff>
          <xdr:row>77</xdr:row>
          <xdr:rowOff>7620</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77</xdr:row>
          <xdr:rowOff>0</xdr:rowOff>
        </xdr:from>
        <xdr:to>
          <xdr:col>3</xdr:col>
          <xdr:colOff>525780</xdr:colOff>
          <xdr:row>78</xdr:row>
          <xdr:rowOff>7620</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78</xdr:row>
          <xdr:rowOff>0</xdr:rowOff>
        </xdr:from>
        <xdr:to>
          <xdr:col>3</xdr:col>
          <xdr:colOff>525780</xdr:colOff>
          <xdr:row>78</xdr:row>
          <xdr:rowOff>182880</xdr:rowOff>
        </xdr:to>
        <xdr:sp macro="" textlink="">
          <xdr:nvSpPr>
            <xdr:cNvPr id="2092" name="Option Button 44" hidden="1">
              <a:extLst>
                <a:ext uri="{63B3BB69-23CF-44E3-9099-C40C66FF867C}">
                  <a14:compatExt spid="_x0000_s2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73</xdr:row>
          <xdr:rowOff>182880</xdr:rowOff>
        </xdr:from>
        <xdr:to>
          <xdr:col>4</xdr:col>
          <xdr:colOff>0</xdr:colOff>
          <xdr:row>78</xdr:row>
          <xdr:rowOff>182880</xdr:rowOff>
        </xdr:to>
        <xdr:sp macro="" textlink="">
          <xdr:nvSpPr>
            <xdr:cNvPr id="2093" name="Group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0</xdr:colOff>
          <xdr:row>86</xdr:row>
          <xdr:rowOff>0</xdr:rowOff>
        </xdr:to>
        <xdr:sp macro="" textlink="">
          <xdr:nvSpPr>
            <xdr:cNvPr id="2094" name="Group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xdr:twoCellAnchor editAs="oneCell">
    <xdr:from>
      <xdr:col>5</xdr:col>
      <xdr:colOff>99060</xdr:colOff>
      <xdr:row>74</xdr:row>
      <xdr:rowOff>160020</xdr:rowOff>
    </xdr:from>
    <xdr:to>
      <xdr:col>7</xdr:col>
      <xdr:colOff>122368</xdr:colOff>
      <xdr:row>77</xdr:row>
      <xdr:rowOff>76648</xdr:rowOff>
    </xdr:to>
    <xdr:pic>
      <xdr:nvPicPr>
        <xdr:cNvPr id="50" name="Рисунок 49" descr="Описание: Описание: Описание: Описание: Описание: Описание: Описание: Описание: Описание: Описание: Описание: Описание: Описание: Описание: Описание: Описание: Описание: E:\Исходники\Логотип\LOGO new.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46220" y="18707100"/>
          <a:ext cx="1775908" cy="450028"/>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B1:K36"/>
  <sheetViews>
    <sheetView tabSelected="1" workbookViewId="0">
      <selection activeCell="B6" sqref="B6"/>
    </sheetView>
  </sheetViews>
  <sheetFormatPr defaultRowHeight="15.6" x14ac:dyDescent="0.3"/>
  <cols>
    <col min="1" max="1" width="3.33203125" customWidth="1"/>
    <col min="2" max="2" width="4" customWidth="1"/>
    <col min="3" max="3" width="113.33203125" style="17" customWidth="1"/>
    <col min="4" max="4" width="11.6640625" style="104" customWidth="1"/>
  </cols>
  <sheetData>
    <row r="1" spans="2:11" ht="16.2" thickBot="1" x14ac:dyDescent="0.35"/>
    <row r="2" spans="2:11" x14ac:dyDescent="0.3">
      <c r="E2" s="216" t="s">
        <v>507</v>
      </c>
      <c r="F2" s="217"/>
      <c r="G2" s="217"/>
      <c r="H2" s="217"/>
      <c r="I2" s="217"/>
      <c r="J2" s="217"/>
      <c r="K2" s="218"/>
    </row>
    <row r="3" spans="2:11" x14ac:dyDescent="0.3">
      <c r="E3" s="219"/>
      <c r="F3" s="220"/>
      <c r="G3" s="220"/>
      <c r="H3" s="220"/>
      <c r="I3" s="220"/>
      <c r="J3" s="220"/>
      <c r="K3" s="221"/>
    </row>
    <row r="4" spans="2:11" ht="16.2" thickBot="1" x14ac:dyDescent="0.35">
      <c r="E4" s="222"/>
      <c r="F4" s="223"/>
      <c r="G4" s="223"/>
      <c r="H4" s="223"/>
      <c r="I4" s="223"/>
      <c r="J4" s="223"/>
      <c r="K4" s="224"/>
    </row>
    <row r="5" spans="2:11" ht="16.2" thickBot="1" x14ac:dyDescent="0.35">
      <c r="E5" s="225" t="s">
        <v>748</v>
      </c>
      <c r="F5" s="226"/>
      <c r="G5" s="226"/>
      <c r="H5" s="226"/>
      <c r="I5" s="226"/>
      <c r="J5" s="226"/>
      <c r="K5" s="227"/>
    </row>
    <row r="6" spans="2:11" x14ac:dyDescent="0.3">
      <c r="B6" s="17" t="s">
        <v>394</v>
      </c>
    </row>
    <row r="8" spans="2:11" x14ac:dyDescent="0.3">
      <c r="B8" s="19" t="s">
        <v>395</v>
      </c>
      <c r="C8" s="109" t="s">
        <v>51</v>
      </c>
      <c r="D8" s="105" t="s">
        <v>418</v>
      </c>
    </row>
    <row r="9" spans="2:11" x14ac:dyDescent="0.3">
      <c r="B9" s="20"/>
      <c r="C9" s="103"/>
      <c r="D9" s="106"/>
    </row>
    <row r="10" spans="2:11" x14ac:dyDescent="0.3">
      <c r="B10" s="19" t="s">
        <v>396</v>
      </c>
      <c r="C10" s="107" t="s">
        <v>52</v>
      </c>
      <c r="D10" s="105" t="s">
        <v>420</v>
      </c>
    </row>
    <row r="11" spans="2:11" x14ac:dyDescent="0.3">
      <c r="B11" s="20"/>
      <c r="C11" s="103"/>
      <c r="D11" s="106"/>
    </row>
    <row r="12" spans="2:11" x14ac:dyDescent="0.3">
      <c r="B12" s="19" t="s">
        <v>397</v>
      </c>
      <c r="C12" s="108" t="s">
        <v>69</v>
      </c>
      <c r="D12" s="105" t="s">
        <v>419</v>
      </c>
    </row>
    <row r="13" spans="2:11" x14ac:dyDescent="0.3">
      <c r="B13" s="20"/>
      <c r="C13" s="103"/>
      <c r="D13" s="106"/>
    </row>
    <row r="14" spans="2:11" x14ac:dyDescent="0.3">
      <c r="B14" s="19" t="s">
        <v>398</v>
      </c>
      <c r="C14" s="108" t="s">
        <v>119</v>
      </c>
      <c r="D14" s="105" t="s">
        <v>422</v>
      </c>
    </row>
    <row r="15" spans="2:11" x14ac:dyDescent="0.3">
      <c r="B15" s="20"/>
      <c r="C15" s="103"/>
      <c r="D15" s="106"/>
    </row>
    <row r="16" spans="2:11" x14ac:dyDescent="0.3">
      <c r="B16" s="19" t="s">
        <v>399</v>
      </c>
      <c r="C16" s="107" t="s">
        <v>139</v>
      </c>
      <c r="D16" s="105" t="s">
        <v>410</v>
      </c>
    </row>
    <row r="17" spans="2:4" x14ac:dyDescent="0.3">
      <c r="B17" s="20"/>
      <c r="C17" s="103"/>
      <c r="D17" s="106"/>
    </row>
    <row r="18" spans="2:4" x14ac:dyDescent="0.3">
      <c r="B18" s="19" t="s">
        <v>400</v>
      </c>
      <c r="C18" s="107" t="s">
        <v>174</v>
      </c>
      <c r="D18" s="105" t="s">
        <v>421</v>
      </c>
    </row>
    <row r="19" spans="2:4" x14ac:dyDescent="0.3">
      <c r="B19" s="20"/>
      <c r="C19" s="103"/>
      <c r="D19" s="106"/>
    </row>
    <row r="20" spans="2:4" x14ac:dyDescent="0.3">
      <c r="B20" s="19" t="s">
        <v>401</v>
      </c>
      <c r="C20" s="107" t="s">
        <v>404</v>
      </c>
      <c r="D20" s="105" t="s">
        <v>411</v>
      </c>
    </row>
    <row r="21" spans="2:4" x14ac:dyDescent="0.3">
      <c r="B21" s="20"/>
      <c r="C21" s="103"/>
      <c r="D21" s="106"/>
    </row>
    <row r="22" spans="2:4" x14ac:dyDescent="0.3">
      <c r="B22" s="19" t="s">
        <v>402</v>
      </c>
      <c r="C22" s="107" t="s">
        <v>240</v>
      </c>
      <c r="D22" s="105" t="s">
        <v>412</v>
      </c>
    </row>
    <row r="23" spans="2:4" x14ac:dyDescent="0.3">
      <c r="B23" s="20"/>
      <c r="C23" s="103"/>
      <c r="D23" s="106"/>
    </row>
    <row r="24" spans="2:4" x14ac:dyDescent="0.3">
      <c r="B24" s="19" t="s">
        <v>403</v>
      </c>
      <c r="C24" s="107" t="s">
        <v>405</v>
      </c>
      <c r="D24" s="105" t="s">
        <v>413</v>
      </c>
    </row>
    <row r="25" spans="2:4" x14ac:dyDescent="0.3">
      <c r="B25" s="20"/>
      <c r="C25" s="103"/>
      <c r="D25" s="106"/>
    </row>
    <row r="26" spans="2:4" x14ac:dyDescent="0.3">
      <c r="B26" s="19" t="s">
        <v>406</v>
      </c>
      <c r="C26" s="107" t="s">
        <v>407</v>
      </c>
      <c r="D26" s="105" t="s">
        <v>414</v>
      </c>
    </row>
    <row r="27" spans="2:4" x14ac:dyDescent="0.3">
      <c r="B27" s="20"/>
      <c r="C27" s="103"/>
      <c r="D27" s="106"/>
    </row>
    <row r="28" spans="2:4" x14ac:dyDescent="0.3">
      <c r="B28" s="19" t="s">
        <v>408</v>
      </c>
      <c r="C28" s="107" t="s">
        <v>311</v>
      </c>
      <c r="D28" s="105" t="s">
        <v>415</v>
      </c>
    </row>
    <row r="29" spans="2:4" x14ac:dyDescent="0.3">
      <c r="B29" s="20"/>
      <c r="C29" s="103"/>
      <c r="D29" s="106"/>
    </row>
    <row r="30" spans="2:4" x14ac:dyDescent="0.3">
      <c r="B30" s="19" t="s">
        <v>409</v>
      </c>
      <c r="C30" s="107" t="s">
        <v>349</v>
      </c>
      <c r="D30" s="105" t="s">
        <v>416</v>
      </c>
    </row>
    <row r="31" spans="2:4" x14ac:dyDescent="0.3">
      <c r="B31" s="18"/>
      <c r="C31" s="103"/>
      <c r="D31" s="106"/>
    </row>
    <row r="32" spans="2:4" x14ac:dyDescent="0.3">
      <c r="B32" s="19">
        <v>13</v>
      </c>
      <c r="C32" s="114" t="s">
        <v>568</v>
      </c>
      <c r="D32" s="105" t="s">
        <v>417</v>
      </c>
    </row>
    <row r="33" spans="2:4" x14ac:dyDescent="0.3">
      <c r="B33" s="18"/>
      <c r="C33" s="103"/>
      <c r="D33" s="106"/>
    </row>
    <row r="34" spans="2:4" x14ac:dyDescent="0.3">
      <c r="B34" s="102">
        <v>14</v>
      </c>
      <c r="C34" s="107" t="s">
        <v>644</v>
      </c>
      <c r="D34" s="105" t="s">
        <v>581</v>
      </c>
    </row>
    <row r="36" spans="2:4" x14ac:dyDescent="0.3">
      <c r="B36" s="102">
        <v>15</v>
      </c>
      <c r="C36" s="107" t="s">
        <v>357</v>
      </c>
      <c r="D36" s="105" t="s">
        <v>643</v>
      </c>
    </row>
  </sheetData>
  <mergeCells count="2">
    <mergeCell ref="E2:K4"/>
    <mergeCell ref="E5:K5"/>
  </mergeCells>
  <hyperlinks>
    <hyperlink ref="C8" location="'ВС PURAL (PURAL MATT) RAL (1)'!A1" display="Рекомендованные розничные цены на водосточные системы с покрытием ПУРАЛ (ПУРАЛ МАТТ), по карте RAL"/>
    <hyperlink ref="C10" location="'ВС Медь,Цинк-Титан,Оцинк. (1а)'!A1" display="Рекомендованные розничные цена на водосточные системы из МЕДИ, ЦИНК-ТИТАНА, ОЦИНКОВКИ"/>
    <hyperlink ref="C12" location="'Колпаки (2)'!A1" display="Рекомендованные розничные цены на колпаки дымоходные и вентиляционные шахты"/>
    <hyperlink ref="C14" location="'Комплектующие для кровли (3)'!A1" display="Рекомендованные розничные цены на комплектующие для кровли"/>
    <hyperlink ref="C16" location="'Фартуки (гладкие листы) (3а)'!A1" display="Рекомендованные розничные цены на фартуки (гладкие листы)"/>
    <hyperlink ref="C18" location="'Аксессуары (4)'!A1" display="Рекомендуемые розничные цены на аксессуары для кровли"/>
    <hyperlink ref="C20" location="'Шпили (5)'!A1" display="Рекомендованные розничные цены на декоративные изделия из меди"/>
    <hyperlink ref="C22" location="'Комплектующие для ВС (6)'!A1" display="Рекомендованные розничные цены на комплектующие к водосточной системе"/>
    <hyperlink ref="C24" location="'Под заказ (7)'!A1" display="Перечень товаров, поставляемых под заказ"/>
    <hyperlink ref="C26" location="'Стенды (8)'!A1" display="Демонстрационные материалы и прочая продукция"/>
    <hyperlink ref="C28" location="'Софиты (9)'!A1" display="Рекомендуемые розничные цены  на системы металлических софитов "/>
    <hyperlink ref="C30" location="'ФАСАДЫ (10)'!A1" display="Рекомендуемые розничные цены  на системы металлических фасадов."/>
    <hyperlink ref="C34" location="'Черепица (12)'!A1" display="Рекомендуемые розничные цены  на Металлическую модульную черепицу."/>
    <hyperlink ref="C32" location="'Подсистема (11)'!A1" display="Рекомендуемые розничные цены  на Подсистему для фасада."/>
    <hyperlink ref="C36" location="'Обозначение цветов (13)'!A1" display="Обозначение цветовых решений продукции торговой марки AQAUASYSTEM."/>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B2:E33"/>
  <sheetViews>
    <sheetView zoomScale="110" zoomScaleNormal="110" workbookViewId="0"/>
  </sheetViews>
  <sheetFormatPr defaultRowHeight="14.4" x14ac:dyDescent="0.3"/>
  <cols>
    <col min="1" max="1" width="2.6640625" customWidth="1"/>
    <col min="2" max="2" width="6.5546875" customWidth="1"/>
    <col min="3" max="3" width="92.44140625" customWidth="1"/>
    <col min="4" max="4" width="3" customWidth="1"/>
    <col min="5" max="5" width="20.88671875" customWidth="1"/>
  </cols>
  <sheetData>
    <row r="2" spans="2:5" x14ac:dyDescent="0.3">
      <c r="B2" s="10" t="s">
        <v>491</v>
      </c>
    </row>
    <row r="3" spans="2:5" x14ac:dyDescent="0.3">
      <c r="B3" s="10"/>
      <c r="C3" s="16" t="s">
        <v>276</v>
      </c>
      <c r="E3" s="23" t="s">
        <v>423</v>
      </c>
    </row>
    <row r="4" spans="2:5" ht="15" thickBot="1" x14ac:dyDescent="0.35"/>
    <row r="5" spans="2:5" ht="15" thickBot="1" x14ac:dyDescent="0.35">
      <c r="B5" s="14" t="s">
        <v>0</v>
      </c>
      <c r="C5" s="9" t="s">
        <v>1</v>
      </c>
    </row>
    <row r="6" spans="2:5" ht="15" thickBot="1" x14ac:dyDescent="0.35">
      <c r="B6" s="7">
        <v>1</v>
      </c>
      <c r="C6" s="2" t="s">
        <v>277</v>
      </c>
    </row>
    <row r="7" spans="2:5" x14ac:dyDescent="0.3">
      <c r="B7" s="425">
        <v>2</v>
      </c>
      <c r="C7" s="1" t="s">
        <v>278</v>
      </c>
    </row>
    <row r="8" spans="2:5" ht="15" thickBot="1" x14ac:dyDescent="0.35">
      <c r="B8" s="427"/>
      <c r="C8" s="2" t="s">
        <v>279</v>
      </c>
    </row>
    <row r="9" spans="2:5" ht="15" thickBot="1" x14ac:dyDescent="0.35">
      <c r="B9" s="7">
        <v>3</v>
      </c>
      <c r="C9" s="2" t="s">
        <v>280</v>
      </c>
    </row>
    <row r="10" spans="2:5" ht="15" thickBot="1" x14ac:dyDescent="0.35">
      <c r="B10" s="7">
        <v>4</v>
      </c>
      <c r="C10" s="2" t="s">
        <v>281</v>
      </c>
    </row>
    <row r="11" spans="2:5" ht="15" thickBot="1" x14ac:dyDescent="0.35">
      <c r="B11" s="7">
        <v>5</v>
      </c>
      <c r="C11" s="2" t="s">
        <v>282</v>
      </c>
    </row>
    <row r="12" spans="2:5" x14ac:dyDescent="0.3">
      <c r="B12" s="425">
        <v>6</v>
      </c>
      <c r="C12" s="1" t="s">
        <v>283</v>
      </c>
    </row>
    <row r="13" spans="2:5" ht="15" thickBot="1" x14ac:dyDescent="0.35">
      <c r="B13" s="427"/>
      <c r="C13" s="2" t="s">
        <v>493</v>
      </c>
    </row>
    <row r="14" spans="2:5" ht="15" thickBot="1" x14ac:dyDescent="0.35">
      <c r="B14" s="7">
        <v>7</v>
      </c>
      <c r="C14" s="2" t="s">
        <v>284</v>
      </c>
    </row>
    <row r="15" spans="2:5" ht="15" thickBot="1" x14ac:dyDescent="0.35">
      <c r="B15" s="7">
        <v>8</v>
      </c>
      <c r="C15" s="2" t="s">
        <v>285</v>
      </c>
    </row>
    <row r="16" spans="2:5" ht="15" thickBot="1" x14ac:dyDescent="0.35">
      <c r="B16" s="7">
        <v>9</v>
      </c>
      <c r="C16" s="2" t="s">
        <v>286</v>
      </c>
    </row>
    <row r="17" spans="2:3" ht="15" thickBot="1" x14ac:dyDescent="0.35">
      <c r="B17" s="7">
        <v>10</v>
      </c>
      <c r="C17" s="2" t="s">
        <v>287</v>
      </c>
    </row>
    <row r="18" spans="2:3" ht="15" thickBot="1" x14ac:dyDescent="0.35">
      <c r="B18" s="7">
        <v>11</v>
      </c>
      <c r="C18" s="2" t="s">
        <v>288</v>
      </c>
    </row>
    <row r="19" spans="2:3" ht="21" thickBot="1" x14ac:dyDescent="0.35">
      <c r="B19" s="7">
        <v>12</v>
      </c>
      <c r="C19" s="2" t="s">
        <v>289</v>
      </c>
    </row>
    <row r="20" spans="2:3" ht="15" thickBot="1" x14ac:dyDescent="0.35">
      <c r="B20" s="7">
        <v>13</v>
      </c>
      <c r="C20" s="2" t="s">
        <v>290</v>
      </c>
    </row>
    <row r="21" spans="2:3" ht="15" thickBot="1" x14ac:dyDescent="0.35">
      <c r="B21" s="7">
        <v>14</v>
      </c>
      <c r="C21" s="2" t="s">
        <v>291</v>
      </c>
    </row>
    <row r="22" spans="2:3" ht="15" thickBot="1" x14ac:dyDescent="0.35">
      <c r="B22" s="7">
        <v>15</v>
      </c>
      <c r="C22" s="2" t="s">
        <v>292</v>
      </c>
    </row>
    <row r="23" spans="2:3" ht="15" thickBot="1" x14ac:dyDescent="0.35">
      <c r="B23" s="7">
        <v>16</v>
      </c>
      <c r="C23" s="2" t="s">
        <v>293</v>
      </c>
    </row>
    <row r="24" spans="2:3" ht="15" thickBot="1" x14ac:dyDescent="0.35">
      <c r="B24" s="7">
        <v>17</v>
      </c>
      <c r="C24" s="2" t="s">
        <v>294</v>
      </c>
    </row>
    <row r="25" spans="2:3" ht="15" thickBot="1" x14ac:dyDescent="0.35">
      <c r="B25" s="7">
        <v>18</v>
      </c>
      <c r="C25" s="2" t="s">
        <v>295</v>
      </c>
    </row>
    <row r="26" spans="2:3" ht="15" thickBot="1" x14ac:dyDescent="0.35">
      <c r="B26" s="7">
        <v>19</v>
      </c>
      <c r="C26" s="2" t="s">
        <v>296</v>
      </c>
    </row>
    <row r="27" spans="2:3" ht="15" thickBot="1" x14ac:dyDescent="0.35">
      <c r="B27" s="7">
        <v>20</v>
      </c>
      <c r="C27" s="2" t="s">
        <v>297</v>
      </c>
    </row>
    <row r="28" spans="2:3" ht="15" thickBot="1" x14ac:dyDescent="0.35">
      <c r="B28" s="7">
        <v>21</v>
      </c>
      <c r="C28" s="2" t="s">
        <v>298</v>
      </c>
    </row>
    <row r="29" spans="2:3" ht="15" thickBot="1" x14ac:dyDescent="0.35">
      <c r="B29" s="7">
        <v>22</v>
      </c>
      <c r="C29" s="2" t="s">
        <v>299</v>
      </c>
    </row>
    <row r="30" spans="2:3" ht="15" thickBot="1" x14ac:dyDescent="0.35">
      <c r="B30" s="7">
        <v>23</v>
      </c>
      <c r="C30" s="2" t="s">
        <v>300</v>
      </c>
    </row>
    <row r="31" spans="2:3" ht="15" thickBot="1" x14ac:dyDescent="0.35">
      <c r="B31" s="7">
        <v>24</v>
      </c>
      <c r="C31" s="2" t="s">
        <v>301</v>
      </c>
    </row>
    <row r="33" spans="2:3" ht="64.2" customHeight="1" x14ac:dyDescent="0.3">
      <c r="B33" s="423" t="s">
        <v>492</v>
      </c>
      <c r="C33" s="424"/>
    </row>
  </sheetData>
  <mergeCells count="3">
    <mergeCell ref="B7:B8"/>
    <mergeCell ref="B12:B13"/>
    <mergeCell ref="B33:C33"/>
  </mergeCells>
  <hyperlinks>
    <hyperlink ref="E3" location="ОГЛАВЛЕНИЕ!A1" display="Назад в ОГЛАВЛЕНИЕ"/>
  </hyperlinks>
  <pageMargins left="0.31496062992125984" right="0.31496062992125984" top="0.35433070866141736" bottom="0.35433070866141736" header="0.31496062992125984" footer="0.31496062992125984"/>
  <pageSetup paperSize="9" scale="8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B2:G20"/>
  <sheetViews>
    <sheetView zoomScale="120" zoomScaleNormal="120" workbookViewId="0">
      <selection activeCell="G14" sqref="G14"/>
    </sheetView>
  </sheetViews>
  <sheetFormatPr defaultColWidth="8.88671875" defaultRowHeight="14.4" x14ac:dyDescent="0.3"/>
  <cols>
    <col min="1" max="1" width="2.6640625" style="91" customWidth="1"/>
    <col min="2" max="2" width="6.5546875" style="91" customWidth="1"/>
    <col min="3" max="3" width="67" style="91" customWidth="1"/>
    <col min="4" max="4" width="7.6640625" style="91" customWidth="1"/>
    <col min="5" max="5" width="12.109375" style="91" customWidth="1"/>
    <col min="6" max="6" width="3.44140625" style="91" customWidth="1"/>
    <col min="7" max="7" width="19.5546875" style="91" customWidth="1"/>
    <col min="8" max="16384" width="8.88671875" style="91"/>
  </cols>
  <sheetData>
    <row r="2" spans="2:7" x14ac:dyDescent="0.3">
      <c r="B2" s="92" t="s">
        <v>494</v>
      </c>
    </row>
    <row r="3" spans="2:7" x14ac:dyDescent="0.3">
      <c r="B3" s="92"/>
      <c r="E3" s="92" t="s">
        <v>302</v>
      </c>
      <c r="G3" s="117" t="s">
        <v>423</v>
      </c>
    </row>
    <row r="4" spans="2:7" ht="15" thickBot="1" x14ac:dyDescent="0.35"/>
    <row r="5" spans="2:7" x14ac:dyDescent="0.3">
      <c r="B5" s="260" t="s">
        <v>0</v>
      </c>
      <c r="C5" s="260" t="s">
        <v>1</v>
      </c>
      <c r="D5" s="260" t="s">
        <v>303</v>
      </c>
      <c r="E5" s="93" t="s">
        <v>304</v>
      </c>
    </row>
    <row r="6" spans="2:7" ht="30" customHeight="1" thickBot="1" x14ac:dyDescent="0.35">
      <c r="B6" s="262"/>
      <c r="C6" s="262"/>
      <c r="D6" s="262"/>
      <c r="E6" s="94" t="s">
        <v>351</v>
      </c>
    </row>
    <row r="7" spans="2:7" ht="15" thickBot="1" x14ac:dyDescent="0.35">
      <c r="B7" s="119">
        <v>1</v>
      </c>
      <c r="C7" s="97" t="s">
        <v>305</v>
      </c>
      <c r="D7" s="124" t="s">
        <v>9</v>
      </c>
      <c r="E7" s="178">
        <v>9428</v>
      </c>
    </row>
    <row r="8" spans="2:7" ht="15" thickBot="1" x14ac:dyDescent="0.35">
      <c r="B8" s="119">
        <v>2</v>
      </c>
      <c r="C8" s="97" t="s">
        <v>306</v>
      </c>
      <c r="D8" s="124" t="s">
        <v>9</v>
      </c>
      <c r="E8" s="178">
        <v>12571</v>
      </c>
    </row>
    <row r="9" spans="2:7" ht="15" thickBot="1" x14ac:dyDescent="0.35">
      <c r="B9" s="119">
        <v>3</v>
      </c>
      <c r="C9" s="97" t="s">
        <v>307</v>
      </c>
      <c r="D9" s="124" t="s">
        <v>9</v>
      </c>
      <c r="E9" s="178">
        <v>9533</v>
      </c>
    </row>
    <row r="10" spans="2:7" ht="15" thickBot="1" x14ac:dyDescent="0.35">
      <c r="B10" s="119">
        <v>4</v>
      </c>
      <c r="C10" s="97" t="s">
        <v>308</v>
      </c>
      <c r="D10" s="124" t="s">
        <v>9</v>
      </c>
      <c r="E10" s="178">
        <v>12885</v>
      </c>
    </row>
    <row r="11" spans="2:7" ht="15" thickBot="1" x14ac:dyDescent="0.35">
      <c r="B11" s="119">
        <v>5</v>
      </c>
      <c r="C11" s="97" t="s">
        <v>309</v>
      </c>
      <c r="D11" s="124" t="s">
        <v>9</v>
      </c>
      <c r="E11" s="178">
        <v>3238</v>
      </c>
    </row>
    <row r="12" spans="2:7" ht="15" thickBot="1" x14ac:dyDescent="0.35">
      <c r="B12" s="119">
        <v>6</v>
      </c>
      <c r="C12" s="97" t="s">
        <v>310</v>
      </c>
      <c r="D12" s="124" t="s">
        <v>9</v>
      </c>
      <c r="E12" s="178">
        <v>2980</v>
      </c>
    </row>
    <row r="13" spans="2:7" ht="15" thickBot="1" x14ac:dyDescent="0.35">
      <c r="B13" s="119">
        <v>7</v>
      </c>
      <c r="C13" s="97" t="s">
        <v>726</v>
      </c>
      <c r="D13" s="124" t="s">
        <v>9</v>
      </c>
      <c r="E13" s="178">
        <v>3603</v>
      </c>
    </row>
    <row r="14" spans="2:7" ht="15" thickBot="1" x14ac:dyDescent="0.35">
      <c r="B14" s="119">
        <v>8</v>
      </c>
      <c r="C14" s="97" t="s">
        <v>727</v>
      </c>
      <c r="D14" s="124" t="s">
        <v>9</v>
      </c>
      <c r="E14" s="178">
        <v>3286</v>
      </c>
    </row>
    <row r="15" spans="2:7" ht="15" thickBot="1" x14ac:dyDescent="0.35">
      <c r="B15" s="119">
        <v>9</v>
      </c>
      <c r="C15" s="97" t="s">
        <v>728</v>
      </c>
      <c r="D15" s="124" t="s">
        <v>9</v>
      </c>
      <c r="E15" s="178">
        <v>2606</v>
      </c>
    </row>
    <row r="16" spans="2:7" ht="15" thickBot="1" x14ac:dyDescent="0.35">
      <c r="B16" s="119">
        <v>10</v>
      </c>
      <c r="C16" s="97" t="s">
        <v>729</v>
      </c>
      <c r="D16" s="124" t="s">
        <v>9</v>
      </c>
      <c r="E16" s="178">
        <v>5779</v>
      </c>
    </row>
    <row r="17" spans="2:5" ht="15" thickBot="1" x14ac:dyDescent="0.35">
      <c r="B17" s="119">
        <v>11</v>
      </c>
      <c r="C17" s="97" t="s">
        <v>730</v>
      </c>
      <c r="D17" s="124" t="s">
        <v>9</v>
      </c>
      <c r="E17" s="178">
        <v>5439</v>
      </c>
    </row>
    <row r="18" spans="2:5" ht="15" thickBot="1" x14ac:dyDescent="0.35">
      <c r="B18" s="119">
        <v>12</v>
      </c>
      <c r="C18" s="97" t="s">
        <v>731</v>
      </c>
      <c r="D18" s="124" t="s">
        <v>9</v>
      </c>
      <c r="E18" s="178">
        <v>4872</v>
      </c>
    </row>
    <row r="20" spans="2:5" ht="33.6" customHeight="1" x14ac:dyDescent="0.3">
      <c r="B20" s="228" t="s">
        <v>732</v>
      </c>
      <c r="C20" s="229"/>
      <c r="D20" s="229"/>
      <c r="E20" s="229"/>
    </row>
  </sheetData>
  <mergeCells count="4">
    <mergeCell ref="B20:E20"/>
    <mergeCell ref="B5:B6"/>
    <mergeCell ref="C5:C6"/>
    <mergeCell ref="D5:D6"/>
  </mergeCells>
  <hyperlinks>
    <hyperlink ref="G3" location="ОГЛАВЛЕНИЕ!A1" display="Назад в ОГЛАВЛЕНИЕ"/>
  </hyperlinks>
  <pageMargins left="0.31496062992125984" right="0.31496062992125984" top="0.35433070866141736" bottom="0.35433070866141736" header="0.31496062992125984" footer="0.31496062992125984"/>
  <pageSetup paperSize="9" scale="97"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B2:O58"/>
  <sheetViews>
    <sheetView topLeftCell="A3" zoomScaleNormal="100" workbookViewId="0">
      <selection activeCell="K60" sqref="K60"/>
    </sheetView>
  </sheetViews>
  <sheetFormatPr defaultColWidth="8.88671875" defaultRowHeight="14.4" x14ac:dyDescent="0.3"/>
  <cols>
    <col min="1" max="1" width="2.6640625" style="91" customWidth="1"/>
    <col min="2" max="2" width="6.5546875" style="91" customWidth="1"/>
    <col min="3" max="3" width="29.6640625" style="91" customWidth="1"/>
    <col min="4" max="4" width="7.6640625" style="91" customWidth="1"/>
    <col min="5" max="6" width="8.33203125" style="91" hidden="1" customWidth="1"/>
    <col min="7" max="7" width="8.88671875" style="91"/>
    <col min="8" max="8" width="10" style="91" customWidth="1"/>
    <col min="9" max="11" width="8.88671875" style="91"/>
    <col min="12" max="12" width="10" style="91" customWidth="1"/>
    <col min="13" max="13" width="8.88671875" style="91"/>
    <col min="14" max="14" width="3.33203125" style="91" customWidth="1"/>
    <col min="15" max="15" width="23.6640625" style="91" customWidth="1"/>
    <col min="16" max="16384" width="8.88671875" style="91"/>
  </cols>
  <sheetData>
    <row r="2" spans="2:15" x14ac:dyDescent="0.3">
      <c r="B2" s="90" t="s">
        <v>311</v>
      </c>
    </row>
    <row r="3" spans="2:15" x14ac:dyDescent="0.3">
      <c r="B3" s="92"/>
      <c r="M3" s="116" t="s">
        <v>312</v>
      </c>
      <c r="O3" s="117" t="s">
        <v>423</v>
      </c>
    </row>
    <row r="4" spans="2:15" ht="15" thickBot="1" x14ac:dyDescent="0.35"/>
    <row r="5" spans="2:15" ht="14.4" customHeight="1" x14ac:dyDescent="0.3">
      <c r="B5" s="442" t="s">
        <v>0</v>
      </c>
      <c r="C5" s="442" t="s">
        <v>1</v>
      </c>
      <c r="D5" s="445" t="s">
        <v>2</v>
      </c>
      <c r="E5" s="442" t="s">
        <v>560</v>
      </c>
      <c r="F5" s="442" t="s">
        <v>561</v>
      </c>
      <c r="G5" s="462" t="s">
        <v>313</v>
      </c>
      <c r="H5" s="463"/>
      <c r="I5" s="463"/>
      <c r="J5" s="463"/>
      <c r="K5" s="463"/>
      <c r="L5" s="463"/>
      <c r="M5" s="464"/>
    </row>
    <row r="6" spans="2:15" ht="15" thickBot="1" x14ac:dyDescent="0.35">
      <c r="B6" s="443"/>
      <c r="C6" s="443"/>
      <c r="D6" s="446"/>
      <c r="E6" s="443"/>
      <c r="F6" s="443"/>
      <c r="G6" s="465" t="s">
        <v>559</v>
      </c>
      <c r="H6" s="466"/>
      <c r="I6" s="466"/>
      <c r="J6" s="466"/>
      <c r="K6" s="466"/>
      <c r="L6" s="466"/>
      <c r="M6" s="467"/>
    </row>
    <row r="7" spans="2:15" x14ac:dyDescent="0.3">
      <c r="B7" s="443"/>
      <c r="C7" s="443"/>
      <c r="D7" s="446"/>
      <c r="E7" s="443"/>
      <c r="F7" s="443"/>
      <c r="G7" s="468" t="s">
        <v>314</v>
      </c>
      <c r="H7" s="469"/>
      <c r="I7" s="469"/>
      <c r="J7" s="470"/>
      <c r="K7" s="468" t="s">
        <v>314</v>
      </c>
      <c r="L7" s="469"/>
      <c r="M7" s="470"/>
    </row>
    <row r="8" spans="2:15" ht="15" thickBot="1" x14ac:dyDescent="0.35">
      <c r="B8" s="443"/>
      <c r="C8" s="443"/>
      <c r="D8" s="446"/>
      <c r="E8" s="443"/>
      <c r="F8" s="443"/>
      <c r="G8" s="471" t="s">
        <v>315</v>
      </c>
      <c r="H8" s="472"/>
      <c r="I8" s="472"/>
      <c r="J8" s="473"/>
      <c r="K8" s="471" t="s">
        <v>316</v>
      </c>
      <c r="L8" s="472"/>
      <c r="M8" s="473"/>
    </row>
    <row r="9" spans="2:15" ht="42" customHeight="1" thickBot="1" x14ac:dyDescent="0.35">
      <c r="B9" s="443"/>
      <c r="C9" s="443"/>
      <c r="D9" s="446"/>
      <c r="E9" s="443"/>
      <c r="F9" s="443"/>
      <c r="G9" s="448" t="s">
        <v>638</v>
      </c>
      <c r="H9" s="154" t="s">
        <v>495</v>
      </c>
      <c r="I9" s="448" t="s">
        <v>497</v>
      </c>
      <c r="J9" s="451" t="s">
        <v>322</v>
      </c>
      <c r="K9" s="448" t="s">
        <v>638</v>
      </c>
      <c r="L9" s="154" t="s">
        <v>495</v>
      </c>
      <c r="M9" s="448" t="s">
        <v>497</v>
      </c>
    </row>
    <row r="10" spans="2:15" ht="49.2" customHeight="1" thickBot="1" x14ac:dyDescent="0.35">
      <c r="B10" s="443"/>
      <c r="C10" s="443"/>
      <c r="D10" s="446"/>
      <c r="E10" s="443"/>
      <c r="F10" s="443"/>
      <c r="G10" s="449"/>
      <c r="H10" s="155" t="s">
        <v>639</v>
      </c>
      <c r="I10" s="449"/>
      <c r="J10" s="452"/>
      <c r="K10" s="449"/>
      <c r="L10" s="155" t="s">
        <v>639</v>
      </c>
      <c r="M10" s="449"/>
    </row>
    <row r="11" spans="2:15" ht="16.95" customHeight="1" x14ac:dyDescent="0.3">
      <c r="B11" s="443"/>
      <c r="C11" s="443"/>
      <c r="D11" s="446"/>
      <c r="E11" s="443"/>
      <c r="F11" s="443"/>
      <c r="G11" s="449"/>
      <c r="H11" s="449" t="s">
        <v>496</v>
      </c>
      <c r="I11" s="448" t="s">
        <v>391</v>
      </c>
      <c r="J11" s="452"/>
      <c r="K11" s="449"/>
      <c r="L11" s="449" t="s">
        <v>496</v>
      </c>
      <c r="M11" s="448" t="s">
        <v>391</v>
      </c>
    </row>
    <row r="12" spans="2:15" ht="18.600000000000001" customHeight="1" x14ac:dyDescent="0.3">
      <c r="B12" s="443"/>
      <c r="C12" s="443"/>
      <c r="D12" s="446"/>
      <c r="E12" s="443"/>
      <c r="F12" s="443"/>
      <c r="G12" s="449"/>
      <c r="H12" s="449"/>
      <c r="I12" s="449"/>
      <c r="J12" s="452"/>
      <c r="K12" s="449"/>
      <c r="L12" s="449"/>
      <c r="M12" s="449"/>
    </row>
    <row r="13" spans="2:15" ht="24.6" customHeight="1" x14ac:dyDescent="0.3">
      <c r="B13" s="443"/>
      <c r="C13" s="443"/>
      <c r="D13" s="446"/>
      <c r="E13" s="443"/>
      <c r="F13" s="443"/>
      <c r="G13" s="449"/>
      <c r="H13" s="449"/>
      <c r="I13" s="449"/>
      <c r="J13" s="452"/>
      <c r="K13" s="449"/>
      <c r="L13" s="449"/>
      <c r="M13" s="449"/>
    </row>
    <row r="14" spans="2:15" ht="25.95" customHeight="1" thickBot="1" x14ac:dyDescent="0.35">
      <c r="B14" s="444"/>
      <c r="C14" s="444"/>
      <c r="D14" s="447"/>
      <c r="E14" s="444"/>
      <c r="F14" s="444"/>
      <c r="G14" s="450"/>
      <c r="H14" s="450"/>
      <c r="I14" s="450"/>
      <c r="J14" s="453"/>
      <c r="K14" s="450"/>
      <c r="L14" s="450"/>
      <c r="M14" s="450"/>
    </row>
    <row r="15" spans="2:15" x14ac:dyDescent="0.3">
      <c r="B15" s="442">
        <v>1</v>
      </c>
      <c r="C15" s="156" t="s">
        <v>323</v>
      </c>
      <c r="D15" s="446" t="s">
        <v>327</v>
      </c>
      <c r="E15" s="235" t="s">
        <v>392</v>
      </c>
      <c r="F15" s="442">
        <v>0.30299999999999999</v>
      </c>
      <c r="G15" s="454">
        <v>656</v>
      </c>
      <c r="H15" s="454">
        <v>822</v>
      </c>
      <c r="I15" s="454">
        <v>1038</v>
      </c>
      <c r="J15" s="456">
        <v>4583</v>
      </c>
      <c r="K15" s="454">
        <v>689</v>
      </c>
      <c r="L15" s="454">
        <v>864</v>
      </c>
      <c r="M15" s="454">
        <v>1090</v>
      </c>
    </row>
    <row r="16" spans="2:15" x14ac:dyDescent="0.3">
      <c r="B16" s="443"/>
      <c r="C16" s="156" t="s">
        <v>324</v>
      </c>
      <c r="D16" s="446"/>
      <c r="E16" s="266"/>
      <c r="F16" s="443"/>
      <c r="G16" s="460"/>
      <c r="H16" s="460"/>
      <c r="I16" s="460"/>
      <c r="J16" s="461"/>
      <c r="K16" s="460"/>
      <c r="L16" s="460"/>
      <c r="M16" s="460"/>
    </row>
    <row r="17" spans="2:13" x14ac:dyDescent="0.3">
      <c r="B17" s="443"/>
      <c r="C17" s="156" t="s">
        <v>325</v>
      </c>
      <c r="D17" s="446"/>
      <c r="E17" s="266"/>
      <c r="F17" s="443"/>
      <c r="G17" s="460"/>
      <c r="H17" s="460"/>
      <c r="I17" s="460"/>
      <c r="J17" s="461"/>
      <c r="K17" s="460"/>
      <c r="L17" s="460"/>
      <c r="M17" s="460"/>
    </row>
    <row r="18" spans="2:13" ht="15" thickBot="1" x14ac:dyDescent="0.35">
      <c r="B18" s="444"/>
      <c r="C18" s="157" t="s">
        <v>326</v>
      </c>
      <c r="D18" s="447"/>
      <c r="E18" s="236"/>
      <c r="F18" s="444"/>
      <c r="G18" s="455"/>
      <c r="H18" s="455"/>
      <c r="I18" s="455"/>
      <c r="J18" s="457"/>
      <c r="K18" s="455"/>
      <c r="L18" s="455"/>
      <c r="M18" s="455"/>
    </row>
    <row r="19" spans="2:13" x14ac:dyDescent="0.3">
      <c r="B19" s="442">
        <v>2</v>
      </c>
      <c r="C19" s="156" t="s">
        <v>323</v>
      </c>
      <c r="D19" s="445" t="s">
        <v>327</v>
      </c>
      <c r="E19" s="235" t="s">
        <v>392</v>
      </c>
      <c r="F19" s="442">
        <v>0.30299999999999999</v>
      </c>
      <c r="G19" s="454">
        <v>274</v>
      </c>
      <c r="H19" s="454">
        <v>343</v>
      </c>
      <c r="I19" s="454">
        <v>433</v>
      </c>
      <c r="J19" s="456">
        <v>1910</v>
      </c>
      <c r="K19" s="454">
        <v>289</v>
      </c>
      <c r="L19" s="454">
        <v>361</v>
      </c>
      <c r="M19" s="454">
        <v>455</v>
      </c>
    </row>
    <row r="20" spans="2:13" x14ac:dyDescent="0.3">
      <c r="B20" s="443"/>
      <c r="C20" s="156" t="s">
        <v>329</v>
      </c>
      <c r="D20" s="446"/>
      <c r="E20" s="266"/>
      <c r="F20" s="443"/>
      <c r="G20" s="460"/>
      <c r="H20" s="460"/>
      <c r="I20" s="460"/>
      <c r="J20" s="461"/>
      <c r="K20" s="460"/>
      <c r="L20" s="460"/>
      <c r="M20" s="460"/>
    </row>
    <row r="21" spans="2:13" x14ac:dyDescent="0.3">
      <c r="B21" s="443"/>
      <c r="C21" s="156" t="s">
        <v>325</v>
      </c>
      <c r="D21" s="446"/>
      <c r="E21" s="266"/>
      <c r="F21" s="443"/>
      <c r="G21" s="460"/>
      <c r="H21" s="460"/>
      <c r="I21" s="460"/>
      <c r="J21" s="461"/>
      <c r="K21" s="460"/>
      <c r="L21" s="460"/>
      <c r="M21" s="460"/>
    </row>
    <row r="22" spans="2:13" ht="15" thickBot="1" x14ac:dyDescent="0.35">
      <c r="B22" s="444"/>
      <c r="C22" s="157" t="s">
        <v>330</v>
      </c>
      <c r="D22" s="447"/>
      <c r="E22" s="236"/>
      <c r="F22" s="444"/>
      <c r="G22" s="455"/>
      <c r="H22" s="455"/>
      <c r="I22" s="455"/>
      <c r="J22" s="457"/>
      <c r="K22" s="455"/>
      <c r="L22" s="455"/>
      <c r="M22" s="455"/>
    </row>
    <row r="23" spans="2:13" x14ac:dyDescent="0.3">
      <c r="B23" s="442">
        <v>3</v>
      </c>
      <c r="C23" s="156" t="s">
        <v>323</v>
      </c>
      <c r="D23" s="445" t="s">
        <v>327</v>
      </c>
      <c r="E23" s="235" t="s">
        <v>332</v>
      </c>
      <c r="F23" s="442">
        <v>0.30299999999999999</v>
      </c>
      <c r="G23" s="454">
        <v>819</v>
      </c>
      <c r="H23" s="454">
        <v>1028</v>
      </c>
      <c r="I23" s="454">
        <v>1297</v>
      </c>
      <c r="J23" s="456">
        <v>5729</v>
      </c>
      <c r="K23" s="454">
        <v>861</v>
      </c>
      <c r="L23" s="454">
        <v>1080</v>
      </c>
      <c r="M23" s="454">
        <v>1363</v>
      </c>
    </row>
    <row r="24" spans="2:13" x14ac:dyDescent="0.3">
      <c r="B24" s="443"/>
      <c r="C24" s="156" t="s">
        <v>324</v>
      </c>
      <c r="D24" s="446"/>
      <c r="E24" s="266"/>
      <c r="F24" s="443"/>
      <c r="G24" s="460"/>
      <c r="H24" s="460"/>
      <c r="I24" s="460"/>
      <c r="J24" s="461"/>
      <c r="K24" s="460"/>
      <c r="L24" s="460"/>
      <c r="M24" s="460"/>
    </row>
    <row r="25" spans="2:13" x14ac:dyDescent="0.3">
      <c r="B25" s="443"/>
      <c r="C25" s="156" t="s">
        <v>325</v>
      </c>
      <c r="D25" s="446"/>
      <c r="E25" s="266"/>
      <c r="F25" s="443"/>
      <c r="G25" s="460"/>
      <c r="H25" s="460"/>
      <c r="I25" s="460"/>
      <c r="J25" s="461"/>
      <c r="K25" s="460"/>
      <c r="L25" s="460"/>
      <c r="M25" s="460"/>
    </row>
    <row r="26" spans="2:13" ht="15" thickBot="1" x14ac:dyDescent="0.35">
      <c r="B26" s="444"/>
      <c r="C26" s="157" t="s">
        <v>331</v>
      </c>
      <c r="D26" s="447"/>
      <c r="E26" s="236"/>
      <c r="F26" s="444"/>
      <c r="G26" s="455"/>
      <c r="H26" s="455"/>
      <c r="I26" s="455"/>
      <c r="J26" s="457"/>
      <c r="K26" s="455"/>
      <c r="L26" s="455"/>
      <c r="M26" s="455"/>
    </row>
    <row r="27" spans="2:13" x14ac:dyDescent="0.3">
      <c r="B27" s="442">
        <v>4</v>
      </c>
      <c r="C27" s="156" t="s">
        <v>333</v>
      </c>
      <c r="D27" s="445" t="s">
        <v>335</v>
      </c>
      <c r="E27" s="235" t="s">
        <v>332</v>
      </c>
      <c r="F27" s="442">
        <v>0.30299999999999999</v>
      </c>
      <c r="G27" s="454">
        <v>320</v>
      </c>
      <c r="H27" s="454">
        <v>400</v>
      </c>
      <c r="I27" s="454">
        <v>504</v>
      </c>
      <c r="J27" s="456">
        <v>2222</v>
      </c>
      <c r="K27" s="454">
        <v>336</v>
      </c>
      <c r="L27" s="454">
        <v>421</v>
      </c>
      <c r="M27" s="454">
        <v>530</v>
      </c>
    </row>
    <row r="28" spans="2:13" x14ac:dyDescent="0.3">
      <c r="B28" s="443"/>
      <c r="C28" s="156" t="s">
        <v>329</v>
      </c>
      <c r="D28" s="446"/>
      <c r="E28" s="266"/>
      <c r="F28" s="443"/>
      <c r="G28" s="460"/>
      <c r="H28" s="460"/>
      <c r="I28" s="460"/>
      <c r="J28" s="461"/>
      <c r="K28" s="460"/>
      <c r="L28" s="460"/>
      <c r="M28" s="460"/>
    </row>
    <row r="29" spans="2:13" x14ac:dyDescent="0.3">
      <c r="B29" s="443"/>
      <c r="C29" s="156" t="s">
        <v>325</v>
      </c>
      <c r="D29" s="446"/>
      <c r="E29" s="266"/>
      <c r="F29" s="443"/>
      <c r="G29" s="460"/>
      <c r="H29" s="460"/>
      <c r="I29" s="460"/>
      <c r="J29" s="461"/>
      <c r="K29" s="460"/>
      <c r="L29" s="460"/>
      <c r="M29" s="460"/>
    </row>
    <row r="30" spans="2:13" ht="15" thickBot="1" x14ac:dyDescent="0.35">
      <c r="B30" s="444"/>
      <c r="C30" s="157" t="s">
        <v>334</v>
      </c>
      <c r="D30" s="447"/>
      <c r="E30" s="236"/>
      <c r="F30" s="444"/>
      <c r="G30" s="455"/>
      <c r="H30" s="455"/>
      <c r="I30" s="455"/>
      <c r="J30" s="457"/>
      <c r="K30" s="455"/>
      <c r="L30" s="455"/>
      <c r="M30" s="455"/>
    </row>
    <row r="31" spans="2:13" x14ac:dyDescent="0.3">
      <c r="B31" s="442">
        <v>5</v>
      </c>
      <c r="C31" s="458" t="s">
        <v>336</v>
      </c>
      <c r="D31" s="445" t="s">
        <v>327</v>
      </c>
      <c r="E31" s="158" t="s">
        <v>337</v>
      </c>
      <c r="F31" s="442" t="s">
        <v>339</v>
      </c>
      <c r="G31" s="454">
        <v>286</v>
      </c>
      <c r="H31" s="454">
        <v>360</v>
      </c>
      <c r="I31" s="454">
        <v>457</v>
      </c>
      <c r="J31" s="456">
        <v>941</v>
      </c>
      <c r="K31" s="454">
        <v>300</v>
      </c>
      <c r="L31" s="454">
        <v>379</v>
      </c>
      <c r="M31" s="454">
        <v>480</v>
      </c>
    </row>
    <row r="32" spans="2:13" ht="15" thickBot="1" x14ac:dyDescent="0.35">
      <c r="B32" s="444"/>
      <c r="C32" s="459"/>
      <c r="D32" s="447"/>
      <c r="E32" s="124" t="s">
        <v>338</v>
      </c>
      <c r="F32" s="444"/>
      <c r="G32" s="455"/>
      <c r="H32" s="455"/>
      <c r="I32" s="455"/>
      <c r="J32" s="457"/>
      <c r="K32" s="455"/>
      <c r="L32" s="455"/>
      <c r="M32" s="455"/>
    </row>
    <row r="33" spans="2:13" x14ac:dyDescent="0.3">
      <c r="B33" s="442">
        <v>6</v>
      </c>
      <c r="C33" s="458" t="s">
        <v>340</v>
      </c>
      <c r="D33" s="445" t="s">
        <v>327</v>
      </c>
      <c r="E33" s="158" t="s">
        <v>341</v>
      </c>
      <c r="F33" s="442" t="s">
        <v>339</v>
      </c>
      <c r="G33" s="454">
        <v>444</v>
      </c>
      <c r="H33" s="454" t="s">
        <v>15</v>
      </c>
      <c r="I33" s="454" t="s">
        <v>15</v>
      </c>
      <c r="J33" s="456" t="s">
        <v>15</v>
      </c>
      <c r="K33" s="454">
        <v>467</v>
      </c>
      <c r="L33" s="454" t="s">
        <v>15</v>
      </c>
      <c r="M33" s="454" t="s">
        <v>15</v>
      </c>
    </row>
    <row r="34" spans="2:13" ht="15" thickBot="1" x14ac:dyDescent="0.35">
      <c r="B34" s="444"/>
      <c r="C34" s="459"/>
      <c r="D34" s="447"/>
      <c r="E34" s="124" t="s">
        <v>342</v>
      </c>
      <c r="F34" s="444"/>
      <c r="G34" s="455"/>
      <c r="H34" s="455"/>
      <c r="I34" s="455"/>
      <c r="J34" s="457"/>
      <c r="K34" s="455"/>
      <c r="L34" s="455"/>
      <c r="M34" s="455"/>
    </row>
    <row r="35" spans="2:13" x14ac:dyDescent="0.3">
      <c r="B35" s="442">
        <v>7</v>
      </c>
      <c r="C35" s="458" t="s">
        <v>343</v>
      </c>
      <c r="D35" s="445" t="s">
        <v>327</v>
      </c>
      <c r="E35" s="158" t="s">
        <v>341</v>
      </c>
      <c r="F35" s="442" t="s">
        <v>339</v>
      </c>
      <c r="G35" s="454">
        <v>511</v>
      </c>
      <c r="H35" s="454">
        <v>724</v>
      </c>
      <c r="I35" s="454">
        <v>914</v>
      </c>
      <c r="J35" s="456">
        <v>1803</v>
      </c>
      <c r="K35" s="454">
        <v>537</v>
      </c>
      <c r="L35" s="454">
        <v>761</v>
      </c>
      <c r="M35" s="454">
        <v>960</v>
      </c>
    </row>
    <row r="36" spans="2:13" ht="15" thickBot="1" x14ac:dyDescent="0.35">
      <c r="B36" s="444"/>
      <c r="C36" s="459"/>
      <c r="D36" s="447"/>
      <c r="E36" s="124" t="s">
        <v>342</v>
      </c>
      <c r="F36" s="444"/>
      <c r="G36" s="455"/>
      <c r="H36" s="455"/>
      <c r="I36" s="455"/>
      <c r="J36" s="457"/>
      <c r="K36" s="455"/>
      <c r="L36" s="455"/>
      <c r="M36" s="455"/>
    </row>
    <row r="37" spans="2:13" ht="29.4" customHeight="1" thickBot="1" x14ac:dyDescent="0.35">
      <c r="B37" s="159">
        <v>8</v>
      </c>
      <c r="C37" s="157" t="s">
        <v>547</v>
      </c>
      <c r="D37" s="160" t="s">
        <v>327</v>
      </c>
      <c r="E37" s="124" t="s">
        <v>344</v>
      </c>
      <c r="F37" s="161" t="s">
        <v>339</v>
      </c>
      <c r="G37" s="200">
        <v>622</v>
      </c>
      <c r="H37" s="200" t="s">
        <v>15</v>
      </c>
      <c r="I37" s="200" t="s">
        <v>15</v>
      </c>
      <c r="J37" s="201" t="s">
        <v>15</v>
      </c>
      <c r="K37" s="200">
        <v>654</v>
      </c>
      <c r="L37" s="200" t="s">
        <v>15</v>
      </c>
      <c r="M37" s="200" t="s">
        <v>15</v>
      </c>
    </row>
    <row r="38" spans="2:13" ht="29.4" customHeight="1" thickBot="1" x14ac:dyDescent="0.35">
      <c r="B38" s="159">
        <v>9</v>
      </c>
      <c r="C38" s="157" t="s">
        <v>548</v>
      </c>
      <c r="D38" s="160" t="s">
        <v>327</v>
      </c>
      <c r="E38" s="124" t="s">
        <v>344</v>
      </c>
      <c r="F38" s="161" t="s">
        <v>339</v>
      </c>
      <c r="G38" s="200">
        <v>714</v>
      </c>
      <c r="H38" s="200">
        <v>1016</v>
      </c>
      <c r="I38" s="200">
        <v>1285</v>
      </c>
      <c r="J38" s="201">
        <v>3912</v>
      </c>
      <c r="K38" s="200">
        <v>750</v>
      </c>
      <c r="L38" s="200">
        <v>1068</v>
      </c>
      <c r="M38" s="200">
        <v>1350</v>
      </c>
    </row>
    <row r="39" spans="2:13" ht="29.4" customHeight="1" thickBot="1" x14ac:dyDescent="0.35">
      <c r="B39" s="159">
        <v>10</v>
      </c>
      <c r="C39" s="157" t="s">
        <v>549</v>
      </c>
      <c r="D39" s="160" t="s">
        <v>327</v>
      </c>
      <c r="E39" s="124" t="s">
        <v>344</v>
      </c>
      <c r="F39" s="161" t="s">
        <v>339</v>
      </c>
      <c r="G39" s="200">
        <v>947</v>
      </c>
      <c r="H39" s="200" t="s">
        <v>15</v>
      </c>
      <c r="I39" s="200" t="s">
        <v>15</v>
      </c>
      <c r="J39" s="201" t="s">
        <v>15</v>
      </c>
      <c r="K39" s="200">
        <v>994</v>
      </c>
      <c r="L39" s="200" t="s">
        <v>15</v>
      </c>
      <c r="M39" s="200" t="s">
        <v>15</v>
      </c>
    </row>
    <row r="40" spans="2:13" ht="29.4" customHeight="1" thickBot="1" x14ac:dyDescent="0.35">
      <c r="B40" s="159">
        <v>11</v>
      </c>
      <c r="C40" s="157" t="s">
        <v>550</v>
      </c>
      <c r="D40" s="160" t="s">
        <v>327</v>
      </c>
      <c r="E40" s="124" t="s">
        <v>344</v>
      </c>
      <c r="F40" s="161" t="s">
        <v>339</v>
      </c>
      <c r="G40" s="200">
        <v>1089</v>
      </c>
      <c r="H40" s="200">
        <v>1551</v>
      </c>
      <c r="I40" s="200">
        <v>1963</v>
      </c>
      <c r="J40" s="201">
        <v>4752</v>
      </c>
      <c r="K40" s="200">
        <v>1144</v>
      </c>
      <c r="L40" s="200">
        <v>1629</v>
      </c>
      <c r="M40" s="200">
        <v>2062</v>
      </c>
    </row>
    <row r="41" spans="2:13" ht="29.4" customHeight="1" thickBot="1" x14ac:dyDescent="0.35">
      <c r="B41" s="159">
        <v>12</v>
      </c>
      <c r="C41" s="157" t="s">
        <v>551</v>
      </c>
      <c r="D41" s="160" t="s">
        <v>327</v>
      </c>
      <c r="E41" s="124" t="s">
        <v>345</v>
      </c>
      <c r="F41" s="161" t="s">
        <v>339</v>
      </c>
      <c r="G41" s="200">
        <v>1215</v>
      </c>
      <c r="H41" s="200" t="s">
        <v>15</v>
      </c>
      <c r="I41" s="200" t="s">
        <v>15</v>
      </c>
      <c r="J41" s="201" t="s">
        <v>15</v>
      </c>
      <c r="K41" s="200">
        <v>1276</v>
      </c>
      <c r="L41" s="200" t="s">
        <v>15</v>
      </c>
      <c r="M41" s="200" t="s">
        <v>15</v>
      </c>
    </row>
    <row r="42" spans="2:13" ht="29.4" customHeight="1" thickBot="1" x14ac:dyDescent="0.35">
      <c r="B42" s="159">
        <v>13</v>
      </c>
      <c r="C42" s="157" t="s">
        <v>552</v>
      </c>
      <c r="D42" s="160" t="s">
        <v>327</v>
      </c>
      <c r="E42" s="124" t="s">
        <v>345</v>
      </c>
      <c r="F42" s="161" t="s">
        <v>339</v>
      </c>
      <c r="G42" s="200">
        <v>1397</v>
      </c>
      <c r="H42" s="200">
        <v>1986</v>
      </c>
      <c r="I42" s="200">
        <v>2513</v>
      </c>
      <c r="J42" s="201">
        <v>5598</v>
      </c>
      <c r="K42" s="200">
        <v>1467</v>
      </c>
      <c r="L42" s="200">
        <v>2086</v>
      </c>
      <c r="M42" s="200">
        <v>2638</v>
      </c>
    </row>
    <row r="43" spans="2:13" ht="29.4" customHeight="1" thickBot="1" x14ac:dyDescent="0.35">
      <c r="B43" s="159">
        <v>14</v>
      </c>
      <c r="C43" s="157" t="s">
        <v>553</v>
      </c>
      <c r="D43" s="160" t="s">
        <v>327</v>
      </c>
      <c r="E43" s="124" t="s">
        <v>345</v>
      </c>
      <c r="F43" s="161" t="s">
        <v>339</v>
      </c>
      <c r="G43" s="200">
        <v>1814</v>
      </c>
      <c r="H43" s="200">
        <v>2283</v>
      </c>
      <c r="I43" s="200">
        <v>2890</v>
      </c>
      <c r="J43" s="201">
        <v>6437</v>
      </c>
      <c r="K43" s="200">
        <v>1906</v>
      </c>
      <c r="L43" s="200">
        <v>2397</v>
      </c>
      <c r="M43" s="200">
        <v>3035</v>
      </c>
    </row>
    <row r="44" spans="2:13" x14ac:dyDescent="0.3">
      <c r="B44" s="442">
        <v>15</v>
      </c>
      <c r="C44" s="156" t="s">
        <v>554</v>
      </c>
      <c r="D44" s="445" t="s">
        <v>327</v>
      </c>
      <c r="E44" s="235" t="s">
        <v>344</v>
      </c>
      <c r="F44" s="442" t="s">
        <v>339</v>
      </c>
      <c r="G44" s="454">
        <v>473</v>
      </c>
      <c r="H44" s="454">
        <v>512</v>
      </c>
      <c r="I44" s="454">
        <v>582</v>
      </c>
      <c r="J44" s="456">
        <v>1863</v>
      </c>
      <c r="K44" s="454">
        <v>497</v>
      </c>
      <c r="L44" s="454">
        <v>538</v>
      </c>
      <c r="M44" s="454">
        <v>612</v>
      </c>
    </row>
    <row r="45" spans="2:13" ht="15" thickBot="1" x14ac:dyDescent="0.35">
      <c r="B45" s="444"/>
      <c r="C45" s="157" t="s">
        <v>346</v>
      </c>
      <c r="D45" s="447"/>
      <c r="E45" s="236"/>
      <c r="F45" s="444"/>
      <c r="G45" s="455"/>
      <c r="H45" s="455"/>
      <c r="I45" s="455"/>
      <c r="J45" s="457"/>
      <c r="K45" s="455"/>
      <c r="L45" s="455"/>
      <c r="M45" s="455"/>
    </row>
    <row r="46" spans="2:13" x14ac:dyDescent="0.3">
      <c r="B46" s="442">
        <v>16</v>
      </c>
      <c r="C46" s="156" t="s">
        <v>555</v>
      </c>
      <c r="D46" s="445" t="s">
        <v>327</v>
      </c>
      <c r="E46" s="235" t="s">
        <v>344</v>
      </c>
      <c r="F46" s="442" t="s">
        <v>339</v>
      </c>
      <c r="G46" s="454">
        <v>551</v>
      </c>
      <c r="H46" s="454">
        <v>604</v>
      </c>
      <c r="I46" s="454">
        <v>695</v>
      </c>
      <c r="J46" s="456">
        <v>2384</v>
      </c>
      <c r="K46" s="454">
        <v>578</v>
      </c>
      <c r="L46" s="454">
        <v>635</v>
      </c>
      <c r="M46" s="454">
        <v>730</v>
      </c>
    </row>
    <row r="47" spans="2:13" ht="15" thickBot="1" x14ac:dyDescent="0.35">
      <c r="B47" s="444"/>
      <c r="C47" s="157" t="s">
        <v>346</v>
      </c>
      <c r="D47" s="447"/>
      <c r="E47" s="236"/>
      <c r="F47" s="444"/>
      <c r="G47" s="455"/>
      <c r="H47" s="455"/>
      <c r="I47" s="455"/>
      <c r="J47" s="457"/>
      <c r="K47" s="455"/>
      <c r="L47" s="455"/>
      <c r="M47" s="455"/>
    </row>
    <row r="48" spans="2:13" x14ac:dyDescent="0.3">
      <c r="B48" s="442">
        <v>17</v>
      </c>
      <c r="C48" s="156" t="s">
        <v>556</v>
      </c>
      <c r="D48" s="445" t="s">
        <v>327</v>
      </c>
      <c r="E48" s="235" t="s">
        <v>344</v>
      </c>
      <c r="F48" s="442" t="s">
        <v>339</v>
      </c>
      <c r="G48" s="454">
        <v>707</v>
      </c>
      <c r="H48" s="454">
        <v>769</v>
      </c>
      <c r="I48" s="454">
        <v>879</v>
      </c>
      <c r="J48" s="456">
        <v>2904</v>
      </c>
      <c r="K48" s="454">
        <v>743</v>
      </c>
      <c r="L48" s="454">
        <v>808</v>
      </c>
      <c r="M48" s="454">
        <v>923</v>
      </c>
    </row>
    <row r="49" spans="2:13" ht="15" thickBot="1" x14ac:dyDescent="0.35">
      <c r="B49" s="444"/>
      <c r="C49" s="157" t="s">
        <v>346</v>
      </c>
      <c r="D49" s="447"/>
      <c r="E49" s="236"/>
      <c r="F49" s="444"/>
      <c r="G49" s="455"/>
      <c r="H49" s="455"/>
      <c r="I49" s="455"/>
      <c r="J49" s="457"/>
      <c r="K49" s="455"/>
      <c r="L49" s="455"/>
      <c r="M49" s="455"/>
    </row>
    <row r="50" spans="2:13" x14ac:dyDescent="0.3">
      <c r="B50" s="442">
        <v>18</v>
      </c>
      <c r="C50" s="156" t="s">
        <v>557</v>
      </c>
      <c r="D50" s="445" t="s">
        <v>327</v>
      </c>
      <c r="E50" s="235" t="s">
        <v>347</v>
      </c>
      <c r="F50" s="442" t="s">
        <v>339</v>
      </c>
      <c r="G50" s="454">
        <v>778</v>
      </c>
      <c r="H50" s="454">
        <v>846</v>
      </c>
      <c r="I50" s="454">
        <v>967</v>
      </c>
      <c r="J50" s="456">
        <v>3341</v>
      </c>
      <c r="K50" s="454">
        <v>817</v>
      </c>
      <c r="L50" s="454">
        <v>889</v>
      </c>
      <c r="M50" s="454">
        <v>1015</v>
      </c>
    </row>
    <row r="51" spans="2:13" ht="15" thickBot="1" x14ac:dyDescent="0.35">
      <c r="B51" s="444"/>
      <c r="C51" s="157" t="s">
        <v>346</v>
      </c>
      <c r="D51" s="447"/>
      <c r="E51" s="236"/>
      <c r="F51" s="444"/>
      <c r="G51" s="455"/>
      <c r="H51" s="455"/>
      <c r="I51" s="455"/>
      <c r="J51" s="457"/>
      <c r="K51" s="455"/>
      <c r="L51" s="455"/>
      <c r="M51" s="455"/>
    </row>
    <row r="52" spans="2:13" x14ac:dyDescent="0.3">
      <c r="B52" s="442">
        <v>19</v>
      </c>
      <c r="C52" s="156" t="s">
        <v>558</v>
      </c>
      <c r="D52" s="445" t="s">
        <v>327</v>
      </c>
      <c r="E52" s="235" t="s">
        <v>344</v>
      </c>
      <c r="F52" s="442" t="s">
        <v>339</v>
      </c>
      <c r="G52" s="454">
        <v>335</v>
      </c>
      <c r="H52" s="454">
        <v>347</v>
      </c>
      <c r="I52" s="454">
        <v>380</v>
      </c>
      <c r="J52" s="456">
        <v>822</v>
      </c>
      <c r="K52" s="454">
        <v>353</v>
      </c>
      <c r="L52" s="454">
        <v>364</v>
      </c>
      <c r="M52" s="454">
        <v>399</v>
      </c>
    </row>
    <row r="53" spans="2:13" ht="15" thickBot="1" x14ac:dyDescent="0.35">
      <c r="B53" s="444"/>
      <c r="C53" s="157" t="s">
        <v>346</v>
      </c>
      <c r="D53" s="447"/>
      <c r="E53" s="236"/>
      <c r="F53" s="444"/>
      <c r="G53" s="455"/>
      <c r="H53" s="455"/>
      <c r="I53" s="455"/>
      <c r="J53" s="457"/>
      <c r="K53" s="455"/>
      <c r="L53" s="455"/>
      <c r="M53" s="455"/>
    </row>
    <row r="54" spans="2:13" x14ac:dyDescent="0.3">
      <c r="B54" s="442">
        <v>20</v>
      </c>
      <c r="C54" s="156" t="s">
        <v>562</v>
      </c>
      <c r="D54" s="445" t="s">
        <v>327</v>
      </c>
      <c r="E54" s="235" t="s">
        <v>344</v>
      </c>
      <c r="F54" s="442" t="s">
        <v>339</v>
      </c>
      <c r="G54" s="454">
        <v>414</v>
      </c>
      <c r="H54" s="454">
        <v>437</v>
      </c>
      <c r="I54" s="454">
        <v>485</v>
      </c>
      <c r="J54" s="456">
        <v>1278</v>
      </c>
      <c r="K54" s="454">
        <v>435</v>
      </c>
      <c r="L54" s="454">
        <v>460</v>
      </c>
      <c r="M54" s="454">
        <v>509</v>
      </c>
    </row>
    <row r="55" spans="2:13" ht="15" thickBot="1" x14ac:dyDescent="0.35">
      <c r="B55" s="444"/>
      <c r="C55" s="157" t="s">
        <v>346</v>
      </c>
      <c r="D55" s="447"/>
      <c r="E55" s="236"/>
      <c r="F55" s="444"/>
      <c r="G55" s="455"/>
      <c r="H55" s="455"/>
      <c r="I55" s="455"/>
      <c r="J55" s="457"/>
      <c r="K55" s="455"/>
      <c r="L55" s="455"/>
      <c r="M55" s="455"/>
    </row>
    <row r="56" spans="2:13" ht="39" customHeight="1" thickBot="1" x14ac:dyDescent="0.35">
      <c r="B56" s="110">
        <v>21</v>
      </c>
      <c r="C56" s="111" t="s">
        <v>564</v>
      </c>
      <c r="D56" s="112" t="s">
        <v>563</v>
      </c>
      <c r="E56" s="110" t="s">
        <v>339</v>
      </c>
      <c r="F56" s="113" t="s">
        <v>339</v>
      </c>
      <c r="G56" s="202">
        <v>2388</v>
      </c>
      <c r="H56" s="202">
        <v>3010</v>
      </c>
      <c r="I56" s="202">
        <v>3807</v>
      </c>
      <c r="J56" s="203">
        <v>8505</v>
      </c>
      <c r="K56" s="202">
        <v>2508</v>
      </c>
      <c r="L56" s="202">
        <v>3162</v>
      </c>
      <c r="M56" s="202">
        <v>3998</v>
      </c>
    </row>
    <row r="58" spans="2:13" ht="141.6" customHeight="1" x14ac:dyDescent="0.3">
      <c r="B58" s="228" t="s">
        <v>498</v>
      </c>
      <c r="C58" s="228"/>
      <c r="D58" s="228"/>
      <c r="E58" s="228"/>
      <c r="F58" s="228"/>
      <c r="G58" s="228"/>
      <c r="H58" s="228"/>
      <c r="I58" s="228"/>
      <c r="J58" s="228"/>
      <c r="K58" s="228"/>
      <c r="L58" s="228"/>
      <c r="M58" s="228"/>
    </row>
  </sheetData>
  <mergeCells count="164">
    <mergeCell ref="F23:F26"/>
    <mergeCell ref="F27:F30"/>
    <mergeCell ref="H11:H14"/>
    <mergeCell ref="L11:L14"/>
    <mergeCell ref="I9:I10"/>
    <mergeCell ref="M9:M10"/>
    <mergeCell ref="I11:I14"/>
    <mergeCell ref="M11:M14"/>
    <mergeCell ref="G5:M5"/>
    <mergeCell ref="G6:M6"/>
    <mergeCell ref="G7:J7"/>
    <mergeCell ref="G8:J8"/>
    <mergeCell ref="K7:M7"/>
    <mergeCell ref="K8:M8"/>
    <mergeCell ref="C5:C14"/>
    <mergeCell ref="B5:B14"/>
    <mergeCell ref="J15:J18"/>
    <mergeCell ref="K15:K18"/>
    <mergeCell ref="L15:L18"/>
    <mergeCell ref="M15:M18"/>
    <mergeCell ref="F15:F18"/>
    <mergeCell ref="B19:B22"/>
    <mergeCell ref="D19:D22"/>
    <mergeCell ref="G19:G22"/>
    <mergeCell ref="H19:H22"/>
    <mergeCell ref="I19:I22"/>
    <mergeCell ref="B15:B18"/>
    <mergeCell ref="D15:D18"/>
    <mergeCell ref="G15:G18"/>
    <mergeCell ref="H15:H18"/>
    <mergeCell ref="I15:I18"/>
    <mergeCell ref="E15:E18"/>
    <mergeCell ref="E19:E22"/>
    <mergeCell ref="F19:F22"/>
    <mergeCell ref="B27:B30"/>
    <mergeCell ref="D27:D30"/>
    <mergeCell ref="E27:E30"/>
    <mergeCell ref="G27:G30"/>
    <mergeCell ref="J19:J22"/>
    <mergeCell ref="K19:K22"/>
    <mergeCell ref="L19:L22"/>
    <mergeCell ref="M19:M22"/>
    <mergeCell ref="B23:B26"/>
    <mergeCell ref="D23:D26"/>
    <mergeCell ref="E23:E26"/>
    <mergeCell ref="G23:G26"/>
    <mergeCell ref="H23:H26"/>
    <mergeCell ref="H27:H30"/>
    <mergeCell ref="I27:I30"/>
    <mergeCell ref="J27:J30"/>
    <mergeCell ref="K27:K30"/>
    <mergeCell ref="L27:L30"/>
    <mergeCell ref="M27:M30"/>
    <mergeCell ref="I23:I26"/>
    <mergeCell ref="J23:J26"/>
    <mergeCell ref="K23:K26"/>
    <mergeCell ref="L23:L26"/>
    <mergeCell ref="M23:M26"/>
    <mergeCell ref="B33:B34"/>
    <mergeCell ref="C33:C34"/>
    <mergeCell ref="D33:D34"/>
    <mergeCell ref="F33:F34"/>
    <mergeCell ref="G33:G34"/>
    <mergeCell ref="B31:B32"/>
    <mergeCell ref="C31:C32"/>
    <mergeCell ref="D31:D32"/>
    <mergeCell ref="F31:F32"/>
    <mergeCell ref="G31:G32"/>
    <mergeCell ref="H33:H34"/>
    <mergeCell ref="I33:I34"/>
    <mergeCell ref="J33:J34"/>
    <mergeCell ref="K33:K34"/>
    <mergeCell ref="L33:L34"/>
    <mergeCell ref="M33:M34"/>
    <mergeCell ref="I31:I32"/>
    <mergeCell ref="J31:J32"/>
    <mergeCell ref="K31:K32"/>
    <mergeCell ref="L31:L32"/>
    <mergeCell ref="M31:M32"/>
    <mergeCell ref="H31:H32"/>
    <mergeCell ref="B44:B45"/>
    <mergeCell ref="D44:D45"/>
    <mergeCell ref="E44:E45"/>
    <mergeCell ref="F44:F45"/>
    <mergeCell ref="G44:G45"/>
    <mergeCell ref="B35:B36"/>
    <mergeCell ref="C35:C36"/>
    <mergeCell ref="D35:D36"/>
    <mergeCell ref="F35:F36"/>
    <mergeCell ref="G35:G36"/>
    <mergeCell ref="H44:H45"/>
    <mergeCell ref="I44:I45"/>
    <mergeCell ref="J44:J45"/>
    <mergeCell ref="K44:K45"/>
    <mergeCell ref="L44:L45"/>
    <mergeCell ref="M44:M45"/>
    <mergeCell ref="I35:I36"/>
    <mergeCell ref="J35:J36"/>
    <mergeCell ref="K35:K36"/>
    <mergeCell ref="L35:L36"/>
    <mergeCell ref="M35:M36"/>
    <mergeCell ref="H35:H36"/>
    <mergeCell ref="B48:B49"/>
    <mergeCell ref="D48:D49"/>
    <mergeCell ref="E48:E49"/>
    <mergeCell ref="F48:F49"/>
    <mergeCell ref="G48:G49"/>
    <mergeCell ref="B46:B47"/>
    <mergeCell ref="D46:D47"/>
    <mergeCell ref="E46:E47"/>
    <mergeCell ref="F46:F47"/>
    <mergeCell ref="G46:G47"/>
    <mergeCell ref="H48:H49"/>
    <mergeCell ref="I48:I49"/>
    <mergeCell ref="J48:J49"/>
    <mergeCell ref="K48:K49"/>
    <mergeCell ref="L48:L49"/>
    <mergeCell ref="M48:M49"/>
    <mergeCell ref="I46:I47"/>
    <mergeCell ref="J46:J47"/>
    <mergeCell ref="K46:K47"/>
    <mergeCell ref="L46:L47"/>
    <mergeCell ref="M46:M47"/>
    <mergeCell ref="H46:H47"/>
    <mergeCell ref="I50:I51"/>
    <mergeCell ref="J50:J51"/>
    <mergeCell ref="K50:K51"/>
    <mergeCell ref="L50:L51"/>
    <mergeCell ref="M50:M51"/>
    <mergeCell ref="H50:H51"/>
    <mergeCell ref="B52:B53"/>
    <mergeCell ref="D52:D53"/>
    <mergeCell ref="E52:E53"/>
    <mergeCell ref="F52:F53"/>
    <mergeCell ref="G52:G53"/>
    <mergeCell ref="B50:B51"/>
    <mergeCell ref="D50:D51"/>
    <mergeCell ref="E50:E51"/>
    <mergeCell ref="F50:F51"/>
    <mergeCell ref="G50:G51"/>
    <mergeCell ref="B58:M58"/>
    <mergeCell ref="F5:F14"/>
    <mergeCell ref="E5:E14"/>
    <mergeCell ref="D5:D14"/>
    <mergeCell ref="G9:G14"/>
    <mergeCell ref="J9:J14"/>
    <mergeCell ref="K9:K14"/>
    <mergeCell ref="I54:I55"/>
    <mergeCell ref="J54:J55"/>
    <mergeCell ref="K54:K55"/>
    <mergeCell ref="L54:L55"/>
    <mergeCell ref="M54:M55"/>
    <mergeCell ref="B54:B55"/>
    <mergeCell ref="D54:D55"/>
    <mergeCell ref="E54:E55"/>
    <mergeCell ref="F54:F55"/>
    <mergeCell ref="G54:G55"/>
    <mergeCell ref="H54:H55"/>
    <mergeCell ref="H52:H53"/>
    <mergeCell ref="I52:I53"/>
    <mergeCell ref="J52:J53"/>
    <mergeCell ref="K52:K53"/>
    <mergeCell ref="L52:L53"/>
    <mergeCell ref="M52:M53"/>
  </mergeCells>
  <hyperlinks>
    <hyperlink ref="O3" location="ОГЛАВЛЕНИЕ!A1" display="Назад в ОГЛАВЛЕНИЕ"/>
  </hyperlink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B2:O112"/>
  <sheetViews>
    <sheetView zoomScale="115" zoomScaleNormal="115" workbookViewId="0">
      <selection activeCell="O21" sqref="O21"/>
    </sheetView>
  </sheetViews>
  <sheetFormatPr defaultColWidth="9.109375" defaultRowHeight="14.4" x14ac:dyDescent="0.3"/>
  <cols>
    <col min="1" max="1" width="2.6640625" style="91" customWidth="1"/>
    <col min="2" max="2" width="6.5546875" style="91" customWidth="1"/>
    <col min="3" max="3" width="26.44140625" style="91" customWidth="1"/>
    <col min="4" max="4" width="7.6640625" style="91" customWidth="1"/>
    <col min="5" max="5" width="12.109375" style="91" customWidth="1"/>
    <col min="6" max="6" width="7.33203125" style="91" customWidth="1"/>
    <col min="7" max="7" width="9.109375" style="91" customWidth="1"/>
    <col min="8" max="13" width="9.109375" style="91"/>
    <col min="14" max="14" width="2.88671875" style="91" customWidth="1"/>
    <col min="15" max="15" width="25" style="91" customWidth="1"/>
    <col min="16" max="16384" width="9.109375" style="91"/>
  </cols>
  <sheetData>
    <row r="2" spans="2:15" x14ac:dyDescent="0.3">
      <c r="B2" s="90" t="s">
        <v>349</v>
      </c>
    </row>
    <row r="3" spans="2:15" x14ac:dyDescent="0.3">
      <c r="B3" s="92"/>
      <c r="M3" s="116" t="s">
        <v>348</v>
      </c>
      <c r="O3" s="117" t="s">
        <v>423</v>
      </c>
    </row>
    <row r="4" spans="2:15" ht="15" thickBot="1" x14ac:dyDescent="0.35"/>
    <row r="5" spans="2:15" ht="14.4" customHeight="1" x14ac:dyDescent="0.3">
      <c r="B5" s="235" t="s">
        <v>0</v>
      </c>
      <c r="C5" s="235" t="s">
        <v>1</v>
      </c>
      <c r="D5" s="237" t="s">
        <v>2</v>
      </c>
      <c r="E5" s="235" t="s">
        <v>350</v>
      </c>
      <c r="F5" s="235" t="s">
        <v>49</v>
      </c>
      <c r="G5" s="235" t="s">
        <v>566</v>
      </c>
      <c r="H5" s="486" t="s">
        <v>313</v>
      </c>
      <c r="I5" s="487"/>
      <c r="J5" s="487"/>
      <c r="K5" s="487"/>
      <c r="L5" s="487"/>
      <c r="M5" s="488"/>
    </row>
    <row r="6" spans="2:15" ht="15" customHeight="1" thickBot="1" x14ac:dyDescent="0.35">
      <c r="B6" s="266"/>
      <c r="C6" s="266"/>
      <c r="D6" s="267"/>
      <c r="E6" s="266"/>
      <c r="F6" s="266"/>
      <c r="G6" s="266"/>
      <c r="H6" s="489" t="s">
        <v>351</v>
      </c>
      <c r="I6" s="490"/>
      <c r="J6" s="490"/>
      <c r="K6" s="490"/>
      <c r="L6" s="490"/>
      <c r="M6" s="491"/>
    </row>
    <row r="7" spans="2:15" ht="14.4" customHeight="1" x14ac:dyDescent="0.3">
      <c r="B7" s="266"/>
      <c r="C7" s="266"/>
      <c r="D7" s="267"/>
      <c r="E7" s="266"/>
      <c r="F7" s="266"/>
      <c r="G7" s="266"/>
      <c r="H7" s="486" t="s">
        <v>314</v>
      </c>
      <c r="I7" s="487"/>
      <c r="J7" s="488"/>
      <c r="K7" s="239" t="s">
        <v>314</v>
      </c>
      <c r="L7" s="492"/>
      <c r="M7" s="493"/>
    </row>
    <row r="8" spans="2:15" ht="15" customHeight="1" thickBot="1" x14ac:dyDescent="0.35">
      <c r="B8" s="266"/>
      <c r="C8" s="266"/>
      <c r="D8" s="267"/>
      <c r="E8" s="266"/>
      <c r="F8" s="266"/>
      <c r="G8" s="266"/>
      <c r="H8" s="489" t="s">
        <v>565</v>
      </c>
      <c r="I8" s="490"/>
      <c r="J8" s="491"/>
      <c r="K8" s="240" t="s">
        <v>159</v>
      </c>
      <c r="L8" s="494"/>
      <c r="M8" s="495"/>
    </row>
    <row r="9" spans="2:15" ht="37.5" customHeight="1" thickBot="1" x14ac:dyDescent="0.35">
      <c r="B9" s="266"/>
      <c r="C9" s="266"/>
      <c r="D9" s="267"/>
      <c r="E9" s="266"/>
      <c r="F9" s="266"/>
      <c r="G9" s="266"/>
      <c r="H9" s="370" t="s">
        <v>640</v>
      </c>
      <c r="I9" s="118" t="s">
        <v>641</v>
      </c>
      <c r="J9" s="370" t="s">
        <v>393</v>
      </c>
      <c r="K9" s="370" t="s">
        <v>640</v>
      </c>
      <c r="L9" s="118" t="s">
        <v>500</v>
      </c>
      <c r="M9" s="370" t="s">
        <v>393</v>
      </c>
    </row>
    <row r="10" spans="2:15" ht="22.2" customHeight="1" x14ac:dyDescent="0.3">
      <c r="B10" s="266"/>
      <c r="C10" s="266"/>
      <c r="D10" s="267"/>
      <c r="E10" s="266"/>
      <c r="F10" s="266"/>
      <c r="G10" s="266"/>
      <c r="H10" s="371"/>
      <c r="I10" s="370" t="s">
        <v>642</v>
      </c>
      <c r="J10" s="371"/>
      <c r="K10" s="371"/>
      <c r="L10" s="370" t="s">
        <v>642</v>
      </c>
      <c r="M10" s="371"/>
    </row>
    <row r="11" spans="2:15" ht="27" customHeight="1" thickBot="1" x14ac:dyDescent="0.35">
      <c r="B11" s="266"/>
      <c r="C11" s="266"/>
      <c r="D11" s="267"/>
      <c r="E11" s="266"/>
      <c r="F11" s="266"/>
      <c r="G11" s="266"/>
      <c r="H11" s="371"/>
      <c r="I11" s="372"/>
      <c r="J11" s="372"/>
      <c r="K11" s="371"/>
      <c r="L11" s="372"/>
      <c r="M11" s="372"/>
    </row>
    <row r="12" spans="2:15" ht="77.400000000000006" customHeight="1" thickBot="1" x14ac:dyDescent="0.35">
      <c r="B12" s="236"/>
      <c r="C12" s="236"/>
      <c r="D12" s="238"/>
      <c r="E12" s="236"/>
      <c r="F12" s="236"/>
      <c r="G12" s="236"/>
      <c r="H12" s="372"/>
      <c r="I12" s="118" t="s">
        <v>501</v>
      </c>
      <c r="J12" s="118" t="s">
        <v>502</v>
      </c>
      <c r="K12" s="372"/>
      <c r="L12" s="118" t="s">
        <v>501</v>
      </c>
      <c r="M12" s="118" t="s">
        <v>502</v>
      </c>
    </row>
    <row r="13" spans="2:15" ht="15" thickBot="1" x14ac:dyDescent="0.35">
      <c r="B13" s="235">
        <v>1</v>
      </c>
      <c r="C13" s="480" t="s">
        <v>601</v>
      </c>
      <c r="D13" s="98" t="s">
        <v>327</v>
      </c>
      <c r="E13" s="162" t="s">
        <v>602</v>
      </c>
      <c r="F13" s="115" t="s">
        <v>352</v>
      </c>
      <c r="G13" s="235">
        <v>0.154</v>
      </c>
      <c r="H13" s="199">
        <v>405</v>
      </c>
      <c r="I13" s="199">
        <v>501</v>
      </c>
      <c r="J13" s="199">
        <v>667</v>
      </c>
      <c r="K13" s="204">
        <v>426</v>
      </c>
      <c r="L13" s="205">
        <v>527</v>
      </c>
      <c r="M13" s="199">
        <v>701</v>
      </c>
    </row>
    <row r="14" spans="2:15" x14ac:dyDescent="0.3">
      <c r="B14" s="266"/>
      <c r="C14" s="481"/>
      <c r="D14" s="237" t="s">
        <v>585</v>
      </c>
      <c r="E14" s="163" t="s">
        <v>586</v>
      </c>
      <c r="F14" s="235" t="s">
        <v>339</v>
      </c>
      <c r="G14" s="266"/>
      <c r="H14" s="247">
        <v>159</v>
      </c>
      <c r="I14" s="247">
        <v>196</v>
      </c>
      <c r="J14" s="247">
        <v>261</v>
      </c>
      <c r="K14" s="478">
        <v>167</v>
      </c>
      <c r="L14" s="474">
        <v>206</v>
      </c>
      <c r="M14" s="476">
        <v>274</v>
      </c>
    </row>
    <row r="15" spans="2:15" ht="15" thickBot="1" x14ac:dyDescent="0.35">
      <c r="B15" s="236"/>
      <c r="C15" s="482"/>
      <c r="D15" s="238"/>
      <c r="E15" s="121" t="s">
        <v>603</v>
      </c>
      <c r="F15" s="236"/>
      <c r="G15" s="236"/>
      <c r="H15" s="248"/>
      <c r="I15" s="248"/>
      <c r="J15" s="248"/>
      <c r="K15" s="479"/>
      <c r="L15" s="475"/>
      <c r="M15" s="477"/>
    </row>
    <row r="16" spans="2:15" ht="15" thickBot="1" x14ac:dyDescent="0.35">
      <c r="B16" s="235">
        <v>2</v>
      </c>
      <c r="C16" s="480" t="s">
        <v>604</v>
      </c>
      <c r="D16" s="120" t="s">
        <v>327</v>
      </c>
      <c r="E16" s="164" t="s">
        <v>602</v>
      </c>
      <c r="F16" s="124" t="s">
        <v>352</v>
      </c>
      <c r="G16" s="235">
        <v>0.21299999999999999</v>
      </c>
      <c r="H16" s="178">
        <v>561</v>
      </c>
      <c r="I16" s="178">
        <v>692</v>
      </c>
      <c r="J16" s="178">
        <v>922</v>
      </c>
      <c r="K16" s="206">
        <v>590</v>
      </c>
      <c r="L16" s="207">
        <v>727</v>
      </c>
      <c r="M16" s="178">
        <v>969</v>
      </c>
    </row>
    <row r="17" spans="2:13" x14ac:dyDescent="0.3">
      <c r="B17" s="266"/>
      <c r="C17" s="481"/>
      <c r="D17" s="237" t="s">
        <v>585</v>
      </c>
      <c r="E17" s="163" t="s">
        <v>586</v>
      </c>
      <c r="F17" s="235" t="s">
        <v>339</v>
      </c>
      <c r="G17" s="266"/>
      <c r="H17" s="247">
        <v>220</v>
      </c>
      <c r="I17" s="247">
        <v>270</v>
      </c>
      <c r="J17" s="247">
        <v>361</v>
      </c>
      <c r="K17" s="478">
        <v>231</v>
      </c>
      <c r="L17" s="474">
        <v>284</v>
      </c>
      <c r="M17" s="476">
        <v>379</v>
      </c>
    </row>
    <row r="18" spans="2:13" ht="15" thickBot="1" x14ac:dyDescent="0.35">
      <c r="B18" s="236"/>
      <c r="C18" s="482"/>
      <c r="D18" s="238"/>
      <c r="E18" s="121" t="s">
        <v>603</v>
      </c>
      <c r="F18" s="236"/>
      <c r="G18" s="236"/>
      <c r="H18" s="248"/>
      <c r="I18" s="248"/>
      <c r="J18" s="248"/>
      <c r="K18" s="479"/>
      <c r="L18" s="475"/>
      <c r="M18" s="477"/>
    </row>
    <row r="19" spans="2:13" ht="15" thickBot="1" x14ac:dyDescent="0.35">
      <c r="B19" s="235">
        <v>3</v>
      </c>
      <c r="C19" s="480" t="s">
        <v>605</v>
      </c>
      <c r="D19" s="120" t="s">
        <v>327</v>
      </c>
      <c r="E19" s="164" t="s">
        <v>602</v>
      </c>
      <c r="F19" s="124" t="s">
        <v>352</v>
      </c>
      <c r="G19" s="235">
        <v>0.20499999999999999</v>
      </c>
      <c r="H19" s="178">
        <v>539</v>
      </c>
      <c r="I19" s="178">
        <v>666</v>
      </c>
      <c r="J19" s="178">
        <v>887</v>
      </c>
      <c r="K19" s="206">
        <v>567</v>
      </c>
      <c r="L19" s="207">
        <v>700</v>
      </c>
      <c r="M19" s="178">
        <v>933</v>
      </c>
    </row>
    <row r="20" spans="2:13" x14ac:dyDescent="0.3">
      <c r="B20" s="266"/>
      <c r="C20" s="481"/>
      <c r="D20" s="237" t="s">
        <v>585</v>
      </c>
      <c r="E20" s="163" t="s">
        <v>586</v>
      </c>
      <c r="F20" s="235" t="s">
        <v>339</v>
      </c>
      <c r="G20" s="266"/>
      <c r="H20" s="247">
        <v>212</v>
      </c>
      <c r="I20" s="247">
        <v>261</v>
      </c>
      <c r="J20" s="247">
        <v>348</v>
      </c>
      <c r="K20" s="478">
        <v>222</v>
      </c>
      <c r="L20" s="474">
        <v>274</v>
      </c>
      <c r="M20" s="476">
        <v>365</v>
      </c>
    </row>
    <row r="21" spans="2:13" ht="15" thickBot="1" x14ac:dyDescent="0.35">
      <c r="B21" s="236"/>
      <c r="C21" s="482"/>
      <c r="D21" s="238"/>
      <c r="E21" s="121" t="s">
        <v>603</v>
      </c>
      <c r="F21" s="236"/>
      <c r="G21" s="236"/>
      <c r="H21" s="248"/>
      <c r="I21" s="248"/>
      <c r="J21" s="248"/>
      <c r="K21" s="479"/>
      <c r="L21" s="475"/>
      <c r="M21" s="477"/>
    </row>
    <row r="22" spans="2:13" ht="15" thickBot="1" x14ac:dyDescent="0.35">
      <c r="B22" s="235">
        <v>4</v>
      </c>
      <c r="C22" s="480" t="s">
        <v>606</v>
      </c>
      <c r="D22" s="120" t="s">
        <v>327</v>
      </c>
      <c r="E22" s="164" t="s">
        <v>607</v>
      </c>
      <c r="F22" s="124" t="s">
        <v>328</v>
      </c>
      <c r="G22" s="235" t="s">
        <v>339</v>
      </c>
      <c r="H22" s="178">
        <v>265</v>
      </c>
      <c r="I22" s="178">
        <v>279</v>
      </c>
      <c r="J22" s="178">
        <v>265</v>
      </c>
      <c r="K22" s="178">
        <v>279</v>
      </c>
      <c r="L22" s="178">
        <v>293</v>
      </c>
      <c r="M22" s="178">
        <v>279</v>
      </c>
    </row>
    <row r="23" spans="2:13" x14ac:dyDescent="0.3">
      <c r="B23" s="266"/>
      <c r="C23" s="481"/>
      <c r="D23" s="237" t="s">
        <v>585</v>
      </c>
      <c r="E23" s="163" t="s">
        <v>586</v>
      </c>
      <c r="F23" s="235" t="s">
        <v>339</v>
      </c>
      <c r="G23" s="266"/>
      <c r="H23" s="247">
        <v>157</v>
      </c>
      <c r="I23" s="247">
        <v>165</v>
      </c>
      <c r="J23" s="247">
        <v>157</v>
      </c>
      <c r="K23" s="247">
        <v>165</v>
      </c>
      <c r="L23" s="247">
        <v>174</v>
      </c>
      <c r="M23" s="247">
        <v>165</v>
      </c>
    </row>
    <row r="24" spans="2:13" ht="15.75" customHeight="1" thickBot="1" x14ac:dyDescent="0.35">
      <c r="B24" s="236"/>
      <c r="C24" s="482"/>
      <c r="D24" s="238"/>
      <c r="E24" s="121" t="s">
        <v>608</v>
      </c>
      <c r="F24" s="236"/>
      <c r="G24" s="236"/>
      <c r="H24" s="248"/>
      <c r="I24" s="248"/>
      <c r="J24" s="248"/>
      <c r="K24" s="248"/>
      <c r="L24" s="248"/>
      <c r="M24" s="248"/>
    </row>
    <row r="25" spans="2:13" ht="15" thickBot="1" x14ac:dyDescent="0.35">
      <c r="B25" s="235">
        <v>5</v>
      </c>
      <c r="C25" s="165" t="s">
        <v>609</v>
      </c>
      <c r="D25" s="120" t="s">
        <v>327</v>
      </c>
      <c r="E25" s="164" t="s">
        <v>611</v>
      </c>
      <c r="F25" s="124" t="s">
        <v>352</v>
      </c>
      <c r="G25" s="235" t="s">
        <v>339</v>
      </c>
      <c r="H25" s="178">
        <v>1110</v>
      </c>
      <c r="I25" s="178">
        <v>1440</v>
      </c>
      <c r="J25" s="178">
        <v>2250</v>
      </c>
      <c r="K25" s="206">
        <v>1166</v>
      </c>
      <c r="L25" s="207">
        <v>1512</v>
      </c>
      <c r="M25" s="178">
        <v>2363</v>
      </c>
    </row>
    <row r="26" spans="2:13" ht="16.95" customHeight="1" x14ac:dyDescent="0.3">
      <c r="B26" s="266"/>
      <c r="C26" s="165" t="s">
        <v>610</v>
      </c>
      <c r="D26" s="237" t="s">
        <v>585</v>
      </c>
      <c r="E26" s="163" t="s">
        <v>586</v>
      </c>
      <c r="F26" s="235" t="s">
        <v>339</v>
      </c>
      <c r="G26" s="266"/>
      <c r="H26" s="247">
        <v>655</v>
      </c>
      <c r="I26" s="247">
        <v>851</v>
      </c>
      <c r="J26" s="247">
        <v>1328</v>
      </c>
      <c r="K26" s="478">
        <v>688</v>
      </c>
      <c r="L26" s="474">
        <v>894</v>
      </c>
      <c r="M26" s="476">
        <v>1395</v>
      </c>
    </row>
    <row r="27" spans="2:13" ht="16.2" customHeight="1" thickBot="1" x14ac:dyDescent="0.35">
      <c r="B27" s="236"/>
      <c r="C27" s="129"/>
      <c r="D27" s="238"/>
      <c r="E27" s="121" t="s">
        <v>608</v>
      </c>
      <c r="F27" s="236"/>
      <c r="G27" s="236"/>
      <c r="H27" s="248"/>
      <c r="I27" s="248"/>
      <c r="J27" s="248"/>
      <c r="K27" s="479"/>
      <c r="L27" s="475"/>
      <c r="M27" s="477"/>
    </row>
    <row r="28" spans="2:13" ht="15" customHeight="1" x14ac:dyDescent="0.3">
      <c r="B28" s="235">
        <v>6</v>
      </c>
      <c r="C28" s="165" t="s">
        <v>612</v>
      </c>
      <c r="D28" s="237" t="s">
        <v>327</v>
      </c>
      <c r="E28" s="483" t="s">
        <v>611</v>
      </c>
      <c r="F28" s="235" t="s">
        <v>352</v>
      </c>
      <c r="G28" s="235" t="s">
        <v>339</v>
      </c>
      <c r="H28" s="247">
        <v>1245</v>
      </c>
      <c r="I28" s="247">
        <v>1369</v>
      </c>
      <c r="J28" s="247">
        <v>1630</v>
      </c>
      <c r="K28" s="478">
        <v>1308</v>
      </c>
      <c r="L28" s="474">
        <v>1438</v>
      </c>
      <c r="M28" s="476">
        <v>1712</v>
      </c>
    </row>
    <row r="29" spans="2:13" ht="15" thickBot="1" x14ac:dyDescent="0.35">
      <c r="B29" s="266"/>
      <c r="C29" s="165" t="s">
        <v>613</v>
      </c>
      <c r="D29" s="238"/>
      <c r="E29" s="484"/>
      <c r="F29" s="236"/>
      <c r="G29" s="266"/>
      <c r="H29" s="248"/>
      <c r="I29" s="248"/>
      <c r="J29" s="248"/>
      <c r="K29" s="479"/>
      <c r="L29" s="475"/>
      <c r="M29" s="477"/>
    </row>
    <row r="30" spans="2:13" x14ac:dyDescent="0.3">
      <c r="B30" s="266"/>
      <c r="C30" s="130" t="s">
        <v>614</v>
      </c>
      <c r="D30" s="237" t="s">
        <v>585</v>
      </c>
      <c r="E30" s="163" t="s">
        <v>586</v>
      </c>
      <c r="F30" s="235" t="s">
        <v>339</v>
      </c>
      <c r="G30" s="266"/>
      <c r="H30" s="247">
        <v>735</v>
      </c>
      <c r="I30" s="247">
        <v>809</v>
      </c>
      <c r="J30" s="247">
        <v>963</v>
      </c>
      <c r="K30" s="478">
        <v>772</v>
      </c>
      <c r="L30" s="474">
        <v>849</v>
      </c>
      <c r="M30" s="476">
        <v>1011</v>
      </c>
    </row>
    <row r="31" spans="2:13" ht="15" thickBot="1" x14ac:dyDescent="0.35">
      <c r="B31" s="236"/>
      <c r="C31" s="129"/>
      <c r="D31" s="238"/>
      <c r="E31" s="121" t="s">
        <v>608</v>
      </c>
      <c r="F31" s="236"/>
      <c r="G31" s="236"/>
      <c r="H31" s="248"/>
      <c r="I31" s="248"/>
      <c r="J31" s="248"/>
      <c r="K31" s="479"/>
      <c r="L31" s="475"/>
      <c r="M31" s="477"/>
    </row>
    <row r="32" spans="2:13" x14ac:dyDescent="0.3">
      <c r="B32" s="235">
        <v>7</v>
      </c>
      <c r="C32" s="165" t="s">
        <v>615</v>
      </c>
      <c r="D32" s="237" t="s">
        <v>327</v>
      </c>
      <c r="E32" s="483" t="s">
        <v>611</v>
      </c>
      <c r="F32" s="235" t="s">
        <v>354</v>
      </c>
      <c r="G32" s="235" t="s">
        <v>339</v>
      </c>
      <c r="H32" s="247">
        <v>1110</v>
      </c>
      <c r="I32" s="247">
        <v>1440</v>
      </c>
      <c r="J32" s="247">
        <v>2250</v>
      </c>
      <c r="K32" s="478">
        <v>1166</v>
      </c>
      <c r="L32" s="474">
        <v>1512</v>
      </c>
      <c r="M32" s="476">
        <v>2363</v>
      </c>
    </row>
    <row r="33" spans="2:13" ht="15" thickBot="1" x14ac:dyDescent="0.35">
      <c r="B33" s="266"/>
      <c r="C33" s="165" t="s">
        <v>616</v>
      </c>
      <c r="D33" s="238"/>
      <c r="E33" s="484"/>
      <c r="F33" s="236"/>
      <c r="G33" s="266"/>
      <c r="H33" s="248"/>
      <c r="I33" s="248"/>
      <c r="J33" s="248"/>
      <c r="K33" s="479"/>
      <c r="L33" s="475"/>
      <c r="M33" s="477"/>
    </row>
    <row r="34" spans="2:13" x14ac:dyDescent="0.3">
      <c r="B34" s="266"/>
      <c r="C34" s="165" t="s">
        <v>617</v>
      </c>
      <c r="D34" s="237" t="s">
        <v>585</v>
      </c>
      <c r="E34" s="163" t="s">
        <v>586</v>
      </c>
      <c r="F34" s="235" t="s">
        <v>339</v>
      </c>
      <c r="G34" s="266"/>
      <c r="H34" s="247">
        <v>655</v>
      </c>
      <c r="I34" s="247">
        <v>851</v>
      </c>
      <c r="J34" s="247">
        <v>1328</v>
      </c>
      <c r="K34" s="478">
        <v>688</v>
      </c>
      <c r="L34" s="474">
        <v>894</v>
      </c>
      <c r="M34" s="476">
        <v>1395</v>
      </c>
    </row>
    <row r="35" spans="2:13" ht="15" thickBot="1" x14ac:dyDescent="0.35">
      <c r="B35" s="236"/>
      <c r="C35" s="129"/>
      <c r="D35" s="238"/>
      <c r="E35" s="121" t="s">
        <v>608</v>
      </c>
      <c r="F35" s="236"/>
      <c r="G35" s="236"/>
      <c r="H35" s="248"/>
      <c r="I35" s="248"/>
      <c r="J35" s="248"/>
      <c r="K35" s="479"/>
      <c r="L35" s="475"/>
      <c r="M35" s="477"/>
    </row>
    <row r="36" spans="2:13" ht="15" thickBot="1" x14ac:dyDescent="0.35">
      <c r="B36" s="235">
        <v>8</v>
      </c>
      <c r="C36" s="165" t="s">
        <v>618</v>
      </c>
      <c r="D36" s="120" t="s">
        <v>327</v>
      </c>
      <c r="E36" s="164" t="s">
        <v>584</v>
      </c>
      <c r="F36" s="124" t="s">
        <v>328</v>
      </c>
      <c r="G36" s="235" t="s">
        <v>339</v>
      </c>
      <c r="H36" s="178">
        <v>546</v>
      </c>
      <c r="I36" s="178">
        <v>598</v>
      </c>
      <c r="J36" s="178">
        <v>691</v>
      </c>
      <c r="K36" s="206">
        <v>574</v>
      </c>
      <c r="L36" s="207">
        <v>628</v>
      </c>
      <c r="M36" s="178">
        <v>726</v>
      </c>
    </row>
    <row r="37" spans="2:13" x14ac:dyDescent="0.3">
      <c r="B37" s="266"/>
      <c r="C37" s="165" t="s">
        <v>619</v>
      </c>
      <c r="D37" s="237" t="s">
        <v>585</v>
      </c>
      <c r="E37" s="163" t="s">
        <v>586</v>
      </c>
      <c r="F37" s="235" t="s">
        <v>339</v>
      </c>
      <c r="G37" s="266"/>
      <c r="H37" s="247">
        <v>323</v>
      </c>
      <c r="I37" s="247">
        <v>354</v>
      </c>
      <c r="J37" s="247">
        <v>408</v>
      </c>
      <c r="K37" s="478">
        <v>339</v>
      </c>
      <c r="L37" s="474">
        <v>371</v>
      </c>
      <c r="M37" s="476">
        <v>429</v>
      </c>
    </row>
    <row r="38" spans="2:13" ht="15" thickBot="1" x14ac:dyDescent="0.35">
      <c r="B38" s="236"/>
      <c r="C38" s="129"/>
      <c r="D38" s="238"/>
      <c r="E38" s="121" t="s">
        <v>608</v>
      </c>
      <c r="F38" s="236"/>
      <c r="G38" s="236"/>
      <c r="H38" s="248"/>
      <c r="I38" s="248"/>
      <c r="J38" s="248"/>
      <c r="K38" s="479"/>
      <c r="L38" s="475"/>
      <c r="M38" s="477"/>
    </row>
    <row r="39" spans="2:13" ht="15" thickBot="1" x14ac:dyDescent="0.35">
      <c r="B39" s="235">
        <v>9</v>
      </c>
      <c r="C39" s="165" t="s">
        <v>618</v>
      </c>
      <c r="D39" s="120" t="s">
        <v>327</v>
      </c>
      <c r="E39" s="164" t="s">
        <v>584</v>
      </c>
      <c r="F39" s="124" t="s">
        <v>328</v>
      </c>
      <c r="G39" s="235" t="s">
        <v>339</v>
      </c>
      <c r="H39" s="178">
        <v>629</v>
      </c>
      <c r="I39" s="178">
        <v>701</v>
      </c>
      <c r="J39" s="178">
        <v>824</v>
      </c>
      <c r="K39" s="206">
        <v>661</v>
      </c>
      <c r="L39" s="207">
        <v>736</v>
      </c>
      <c r="M39" s="178">
        <v>866</v>
      </c>
    </row>
    <row r="40" spans="2:13" x14ac:dyDescent="0.3">
      <c r="B40" s="266"/>
      <c r="C40" s="165" t="s">
        <v>620</v>
      </c>
      <c r="D40" s="237" t="s">
        <v>585</v>
      </c>
      <c r="E40" s="163" t="s">
        <v>586</v>
      </c>
      <c r="F40" s="235" t="s">
        <v>339</v>
      </c>
      <c r="G40" s="266"/>
      <c r="H40" s="247">
        <v>371</v>
      </c>
      <c r="I40" s="247">
        <v>415</v>
      </c>
      <c r="J40" s="247">
        <v>487</v>
      </c>
      <c r="K40" s="478">
        <v>391</v>
      </c>
      <c r="L40" s="474">
        <v>435</v>
      </c>
      <c r="M40" s="476">
        <v>511</v>
      </c>
    </row>
    <row r="41" spans="2:13" ht="15" thickBot="1" x14ac:dyDescent="0.35">
      <c r="B41" s="236"/>
      <c r="C41" s="129"/>
      <c r="D41" s="238"/>
      <c r="E41" s="121" t="s">
        <v>608</v>
      </c>
      <c r="F41" s="236"/>
      <c r="G41" s="236"/>
      <c r="H41" s="248"/>
      <c r="I41" s="248"/>
      <c r="J41" s="248"/>
      <c r="K41" s="479"/>
      <c r="L41" s="475"/>
      <c r="M41" s="477"/>
    </row>
    <row r="42" spans="2:13" ht="30" customHeight="1" thickBot="1" x14ac:dyDescent="0.35">
      <c r="B42" s="235">
        <v>10</v>
      </c>
      <c r="C42" s="165" t="s">
        <v>618</v>
      </c>
      <c r="D42" s="120" t="s">
        <v>327</v>
      </c>
      <c r="E42" s="164" t="s">
        <v>584</v>
      </c>
      <c r="F42" s="124" t="s">
        <v>354</v>
      </c>
      <c r="G42" s="235" t="s">
        <v>339</v>
      </c>
      <c r="H42" s="178">
        <v>1000</v>
      </c>
      <c r="I42" s="178">
        <v>1051</v>
      </c>
      <c r="J42" s="178">
        <v>1164</v>
      </c>
      <c r="K42" s="206">
        <v>1050</v>
      </c>
      <c r="L42" s="207">
        <v>1104</v>
      </c>
      <c r="M42" s="178">
        <v>1223</v>
      </c>
    </row>
    <row r="43" spans="2:13" x14ac:dyDescent="0.3">
      <c r="B43" s="266"/>
      <c r="C43" s="165" t="s">
        <v>621</v>
      </c>
      <c r="D43" s="237" t="s">
        <v>585</v>
      </c>
      <c r="E43" s="163" t="s">
        <v>586</v>
      </c>
      <c r="F43" s="235" t="s">
        <v>339</v>
      </c>
      <c r="G43" s="266"/>
      <c r="H43" s="247">
        <v>591</v>
      </c>
      <c r="I43" s="247">
        <v>621</v>
      </c>
      <c r="J43" s="247">
        <v>688</v>
      </c>
      <c r="K43" s="478">
        <v>621</v>
      </c>
      <c r="L43" s="474">
        <v>651</v>
      </c>
      <c r="M43" s="476">
        <v>723</v>
      </c>
    </row>
    <row r="44" spans="2:13" ht="15" thickBot="1" x14ac:dyDescent="0.35">
      <c r="B44" s="236"/>
      <c r="C44" s="129"/>
      <c r="D44" s="238"/>
      <c r="E44" s="121" t="s">
        <v>608</v>
      </c>
      <c r="F44" s="236"/>
      <c r="G44" s="236"/>
      <c r="H44" s="248"/>
      <c r="I44" s="248"/>
      <c r="J44" s="248"/>
      <c r="K44" s="479"/>
      <c r="L44" s="475"/>
      <c r="M44" s="477"/>
    </row>
    <row r="45" spans="2:13" ht="15" customHeight="1" thickBot="1" x14ac:dyDescent="0.35">
      <c r="B45" s="235">
        <v>11</v>
      </c>
      <c r="C45" s="165" t="s">
        <v>622</v>
      </c>
      <c r="D45" s="120" t="s">
        <v>327</v>
      </c>
      <c r="E45" s="164" t="s">
        <v>584</v>
      </c>
      <c r="F45" s="124" t="s">
        <v>328</v>
      </c>
      <c r="G45" s="235" t="s">
        <v>339</v>
      </c>
      <c r="H45" s="178">
        <v>660</v>
      </c>
      <c r="I45" s="178">
        <v>701</v>
      </c>
      <c r="J45" s="178">
        <v>824</v>
      </c>
      <c r="K45" s="206">
        <v>693</v>
      </c>
      <c r="L45" s="207">
        <v>736</v>
      </c>
      <c r="M45" s="178">
        <v>866</v>
      </c>
    </row>
    <row r="46" spans="2:13" x14ac:dyDescent="0.3">
      <c r="B46" s="266"/>
      <c r="C46" s="165" t="s">
        <v>619</v>
      </c>
      <c r="D46" s="237" t="s">
        <v>585</v>
      </c>
      <c r="E46" s="163" t="s">
        <v>586</v>
      </c>
      <c r="F46" s="235" t="s">
        <v>339</v>
      </c>
      <c r="G46" s="266"/>
      <c r="H46" s="247">
        <v>390</v>
      </c>
      <c r="I46" s="247">
        <v>415</v>
      </c>
      <c r="J46" s="247">
        <v>487</v>
      </c>
      <c r="K46" s="478">
        <v>409</v>
      </c>
      <c r="L46" s="474">
        <v>435</v>
      </c>
      <c r="M46" s="476">
        <v>511</v>
      </c>
    </row>
    <row r="47" spans="2:13" ht="15" customHeight="1" thickBot="1" x14ac:dyDescent="0.35">
      <c r="B47" s="236"/>
      <c r="C47" s="129"/>
      <c r="D47" s="238"/>
      <c r="E47" s="121" t="s">
        <v>608</v>
      </c>
      <c r="F47" s="236"/>
      <c r="G47" s="236"/>
      <c r="H47" s="248"/>
      <c r="I47" s="248"/>
      <c r="J47" s="248"/>
      <c r="K47" s="479"/>
      <c r="L47" s="475"/>
      <c r="M47" s="477"/>
    </row>
    <row r="48" spans="2:13" ht="15" thickBot="1" x14ac:dyDescent="0.35">
      <c r="B48" s="235">
        <v>12</v>
      </c>
      <c r="C48" s="165" t="s">
        <v>622</v>
      </c>
      <c r="D48" s="120" t="s">
        <v>327</v>
      </c>
      <c r="E48" s="164" t="s">
        <v>584</v>
      </c>
      <c r="F48" s="124" t="s">
        <v>328</v>
      </c>
      <c r="G48" s="235" t="s">
        <v>339</v>
      </c>
      <c r="H48" s="178">
        <v>721</v>
      </c>
      <c r="I48" s="178">
        <v>804</v>
      </c>
      <c r="J48" s="178">
        <v>948</v>
      </c>
      <c r="K48" s="206">
        <v>758</v>
      </c>
      <c r="L48" s="207">
        <v>844</v>
      </c>
      <c r="M48" s="178">
        <v>995</v>
      </c>
    </row>
    <row r="49" spans="2:13" x14ac:dyDescent="0.3">
      <c r="B49" s="266"/>
      <c r="C49" s="165" t="s">
        <v>620</v>
      </c>
      <c r="D49" s="237" t="s">
        <v>585</v>
      </c>
      <c r="E49" s="163" t="s">
        <v>586</v>
      </c>
      <c r="F49" s="235" t="s">
        <v>339</v>
      </c>
      <c r="G49" s="266"/>
      <c r="H49" s="247">
        <v>426</v>
      </c>
      <c r="I49" s="247">
        <v>475</v>
      </c>
      <c r="J49" s="247">
        <v>560</v>
      </c>
      <c r="K49" s="478">
        <v>448</v>
      </c>
      <c r="L49" s="474">
        <v>499</v>
      </c>
      <c r="M49" s="476">
        <v>588</v>
      </c>
    </row>
    <row r="50" spans="2:13" ht="15" thickBot="1" x14ac:dyDescent="0.35">
      <c r="B50" s="236"/>
      <c r="C50" s="129"/>
      <c r="D50" s="238"/>
      <c r="E50" s="121" t="s">
        <v>608</v>
      </c>
      <c r="F50" s="236"/>
      <c r="G50" s="236"/>
      <c r="H50" s="248"/>
      <c r="I50" s="248"/>
      <c r="J50" s="248"/>
      <c r="K50" s="479"/>
      <c r="L50" s="475"/>
      <c r="M50" s="477"/>
    </row>
    <row r="51" spans="2:13" ht="15" thickBot="1" x14ac:dyDescent="0.35">
      <c r="B51" s="235">
        <v>13</v>
      </c>
      <c r="C51" s="165" t="s">
        <v>622</v>
      </c>
      <c r="D51" s="120" t="s">
        <v>327</v>
      </c>
      <c r="E51" s="164" t="s">
        <v>584</v>
      </c>
      <c r="F51" s="124" t="s">
        <v>354</v>
      </c>
      <c r="G51" s="235" t="s">
        <v>339</v>
      </c>
      <c r="H51" s="178">
        <v>1092</v>
      </c>
      <c r="I51" s="178">
        <v>1164</v>
      </c>
      <c r="J51" s="178">
        <v>1298</v>
      </c>
      <c r="K51" s="206">
        <v>1147</v>
      </c>
      <c r="L51" s="207">
        <v>1223</v>
      </c>
      <c r="M51" s="178">
        <v>1363</v>
      </c>
    </row>
    <row r="52" spans="2:13" x14ac:dyDescent="0.3">
      <c r="B52" s="266"/>
      <c r="C52" s="165" t="s">
        <v>621</v>
      </c>
      <c r="D52" s="237" t="s">
        <v>585</v>
      </c>
      <c r="E52" s="163" t="s">
        <v>586</v>
      </c>
      <c r="F52" s="235" t="s">
        <v>339</v>
      </c>
      <c r="G52" s="266"/>
      <c r="H52" s="247">
        <v>645</v>
      </c>
      <c r="I52" s="247">
        <v>688</v>
      </c>
      <c r="J52" s="247">
        <v>767</v>
      </c>
      <c r="K52" s="478">
        <v>677</v>
      </c>
      <c r="L52" s="474">
        <v>723</v>
      </c>
      <c r="M52" s="476">
        <v>805</v>
      </c>
    </row>
    <row r="53" spans="2:13" ht="15" thickBot="1" x14ac:dyDescent="0.35">
      <c r="B53" s="236"/>
      <c r="C53" s="129"/>
      <c r="D53" s="238"/>
      <c r="E53" s="121" t="s">
        <v>608</v>
      </c>
      <c r="F53" s="236"/>
      <c r="G53" s="236"/>
      <c r="H53" s="248"/>
      <c r="I53" s="248"/>
      <c r="J53" s="248"/>
      <c r="K53" s="479"/>
      <c r="L53" s="475"/>
      <c r="M53" s="477"/>
    </row>
    <row r="54" spans="2:13" ht="15" thickBot="1" x14ac:dyDescent="0.35">
      <c r="B54" s="119">
        <v>14</v>
      </c>
      <c r="C54" s="166" t="s">
        <v>623</v>
      </c>
      <c r="D54" s="120" t="s">
        <v>327</v>
      </c>
      <c r="E54" s="164" t="s">
        <v>353</v>
      </c>
      <c r="F54" s="124" t="s">
        <v>355</v>
      </c>
      <c r="G54" s="124" t="s">
        <v>339</v>
      </c>
      <c r="H54" s="208" t="s">
        <v>633</v>
      </c>
      <c r="I54" s="208" t="s">
        <v>633</v>
      </c>
      <c r="J54" s="208" t="s">
        <v>633</v>
      </c>
      <c r="K54" s="208" t="s">
        <v>633</v>
      </c>
      <c r="L54" s="208" t="s">
        <v>633</v>
      </c>
      <c r="M54" s="208" t="s">
        <v>633</v>
      </c>
    </row>
    <row r="55" spans="2:13" ht="15" thickBot="1" x14ac:dyDescent="0.35">
      <c r="B55" s="235">
        <v>15</v>
      </c>
      <c r="C55" s="480" t="s">
        <v>624</v>
      </c>
      <c r="D55" s="120" t="s">
        <v>327</v>
      </c>
      <c r="E55" s="164" t="s">
        <v>584</v>
      </c>
      <c r="F55" s="124" t="s">
        <v>328</v>
      </c>
      <c r="G55" s="235" t="s">
        <v>339</v>
      </c>
      <c r="H55" s="208" t="s">
        <v>633</v>
      </c>
      <c r="I55" s="208" t="s">
        <v>633</v>
      </c>
      <c r="J55" s="208" t="s">
        <v>633</v>
      </c>
      <c r="K55" s="208" t="s">
        <v>633</v>
      </c>
      <c r="L55" s="208" t="s">
        <v>633</v>
      </c>
      <c r="M55" s="208" t="s">
        <v>633</v>
      </c>
    </row>
    <row r="56" spans="2:13" x14ac:dyDescent="0.3">
      <c r="B56" s="266"/>
      <c r="C56" s="481"/>
      <c r="D56" s="237" t="s">
        <v>585</v>
      </c>
      <c r="E56" s="163" t="s">
        <v>586</v>
      </c>
      <c r="F56" s="235" t="s">
        <v>339</v>
      </c>
      <c r="G56" s="266"/>
      <c r="H56" s="247">
        <v>198</v>
      </c>
      <c r="I56" s="247">
        <v>205</v>
      </c>
      <c r="J56" s="247">
        <v>225</v>
      </c>
      <c r="K56" s="478">
        <v>209</v>
      </c>
      <c r="L56" s="474">
        <v>216</v>
      </c>
      <c r="M56" s="476">
        <v>236</v>
      </c>
    </row>
    <row r="57" spans="2:13" ht="15" thickBot="1" x14ac:dyDescent="0.35">
      <c r="B57" s="236"/>
      <c r="C57" s="482"/>
      <c r="D57" s="238"/>
      <c r="E57" s="121" t="s">
        <v>608</v>
      </c>
      <c r="F57" s="236"/>
      <c r="G57" s="236"/>
      <c r="H57" s="248"/>
      <c r="I57" s="248"/>
      <c r="J57" s="248"/>
      <c r="K57" s="479"/>
      <c r="L57" s="475"/>
      <c r="M57" s="477"/>
    </row>
    <row r="58" spans="2:13" ht="15" thickBot="1" x14ac:dyDescent="0.35">
      <c r="B58" s="235">
        <v>16</v>
      </c>
      <c r="C58" s="165" t="s">
        <v>625</v>
      </c>
      <c r="D58" s="120" t="s">
        <v>327</v>
      </c>
      <c r="E58" s="164" t="s">
        <v>584</v>
      </c>
      <c r="F58" s="124" t="s">
        <v>328</v>
      </c>
      <c r="G58" s="235" t="s">
        <v>339</v>
      </c>
      <c r="H58" s="208" t="s">
        <v>633</v>
      </c>
      <c r="I58" s="208" t="s">
        <v>633</v>
      </c>
      <c r="J58" s="208" t="s">
        <v>633</v>
      </c>
      <c r="K58" s="208" t="s">
        <v>633</v>
      </c>
      <c r="L58" s="208" t="s">
        <v>633</v>
      </c>
      <c r="M58" s="208" t="s">
        <v>633</v>
      </c>
    </row>
    <row r="59" spans="2:13" ht="15.75" customHeight="1" x14ac:dyDescent="0.3">
      <c r="B59" s="266"/>
      <c r="C59" s="165" t="s">
        <v>626</v>
      </c>
      <c r="D59" s="237" t="s">
        <v>585</v>
      </c>
      <c r="E59" s="163" t="s">
        <v>586</v>
      </c>
      <c r="F59" s="235" t="s">
        <v>339</v>
      </c>
      <c r="G59" s="266"/>
      <c r="H59" s="247">
        <v>245</v>
      </c>
      <c r="I59" s="247">
        <v>259</v>
      </c>
      <c r="J59" s="247">
        <v>287</v>
      </c>
      <c r="K59" s="478">
        <v>257</v>
      </c>
      <c r="L59" s="474">
        <v>272</v>
      </c>
      <c r="M59" s="476">
        <v>301</v>
      </c>
    </row>
    <row r="60" spans="2:13" ht="15" thickBot="1" x14ac:dyDescent="0.35">
      <c r="B60" s="236"/>
      <c r="C60" s="129"/>
      <c r="D60" s="238"/>
      <c r="E60" s="121" t="s">
        <v>608</v>
      </c>
      <c r="F60" s="236"/>
      <c r="G60" s="236"/>
      <c r="H60" s="248"/>
      <c r="I60" s="248"/>
      <c r="J60" s="248"/>
      <c r="K60" s="479"/>
      <c r="L60" s="475"/>
      <c r="M60" s="477"/>
    </row>
    <row r="61" spans="2:13" ht="15" thickBot="1" x14ac:dyDescent="0.35">
      <c r="B61" s="235">
        <v>17</v>
      </c>
      <c r="C61" s="165" t="s">
        <v>627</v>
      </c>
      <c r="D61" s="120" t="s">
        <v>327</v>
      </c>
      <c r="E61" s="164" t="s">
        <v>584</v>
      </c>
      <c r="F61" s="124" t="s">
        <v>328</v>
      </c>
      <c r="G61" s="235" t="s">
        <v>339</v>
      </c>
      <c r="H61" s="178">
        <v>557</v>
      </c>
      <c r="I61" s="178">
        <v>608</v>
      </c>
      <c r="J61" s="178">
        <v>721</v>
      </c>
      <c r="K61" s="206">
        <v>585</v>
      </c>
      <c r="L61" s="207">
        <v>639</v>
      </c>
      <c r="M61" s="178">
        <v>758</v>
      </c>
    </row>
    <row r="62" spans="2:13" ht="15.75" customHeight="1" x14ac:dyDescent="0.3">
      <c r="B62" s="266"/>
      <c r="C62" s="165" t="s">
        <v>628</v>
      </c>
      <c r="D62" s="237" t="s">
        <v>585</v>
      </c>
      <c r="E62" s="163" t="s">
        <v>586</v>
      </c>
      <c r="F62" s="235" t="s">
        <v>339</v>
      </c>
      <c r="G62" s="266"/>
      <c r="H62" s="247">
        <v>329</v>
      </c>
      <c r="I62" s="247">
        <v>360</v>
      </c>
      <c r="J62" s="247">
        <v>426</v>
      </c>
      <c r="K62" s="478">
        <v>346</v>
      </c>
      <c r="L62" s="474">
        <v>377</v>
      </c>
      <c r="M62" s="476">
        <v>448</v>
      </c>
    </row>
    <row r="63" spans="2:13" ht="15" thickBot="1" x14ac:dyDescent="0.35">
      <c r="B63" s="236"/>
      <c r="C63" s="129"/>
      <c r="D63" s="238"/>
      <c r="E63" s="121" t="s">
        <v>608</v>
      </c>
      <c r="F63" s="236"/>
      <c r="G63" s="236"/>
      <c r="H63" s="248"/>
      <c r="I63" s="248"/>
      <c r="J63" s="248"/>
      <c r="K63" s="479"/>
      <c r="L63" s="475"/>
      <c r="M63" s="477"/>
    </row>
    <row r="64" spans="2:13" ht="15" thickBot="1" x14ac:dyDescent="0.35">
      <c r="B64" s="235">
        <v>18</v>
      </c>
      <c r="C64" s="480" t="s">
        <v>629</v>
      </c>
      <c r="D64" s="120" t="s">
        <v>327</v>
      </c>
      <c r="E64" s="164" t="s">
        <v>584</v>
      </c>
      <c r="F64" s="124" t="s">
        <v>328</v>
      </c>
      <c r="G64" s="235" t="s">
        <v>339</v>
      </c>
      <c r="H64" s="178">
        <v>660</v>
      </c>
      <c r="I64" s="178">
        <v>721</v>
      </c>
      <c r="J64" s="178">
        <v>814</v>
      </c>
      <c r="K64" s="206">
        <v>693</v>
      </c>
      <c r="L64" s="207">
        <v>758</v>
      </c>
      <c r="M64" s="178">
        <v>855</v>
      </c>
    </row>
    <row r="65" spans="2:13" ht="15.75" customHeight="1" x14ac:dyDescent="0.3">
      <c r="B65" s="266"/>
      <c r="C65" s="481"/>
      <c r="D65" s="237" t="s">
        <v>585</v>
      </c>
      <c r="E65" s="163" t="s">
        <v>586</v>
      </c>
      <c r="F65" s="235" t="s">
        <v>339</v>
      </c>
      <c r="G65" s="266"/>
      <c r="H65" s="247">
        <v>390</v>
      </c>
      <c r="I65" s="247">
        <v>426</v>
      </c>
      <c r="J65" s="247">
        <v>482</v>
      </c>
      <c r="K65" s="478">
        <v>409</v>
      </c>
      <c r="L65" s="474">
        <v>448</v>
      </c>
      <c r="M65" s="476">
        <v>505</v>
      </c>
    </row>
    <row r="66" spans="2:13" ht="15" thickBot="1" x14ac:dyDescent="0.35">
      <c r="B66" s="236"/>
      <c r="C66" s="482"/>
      <c r="D66" s="238"/>
      <c r="E66" s="121" t="s">
        <v>608</v>
      </c>
      <c r="F66" s="236"/>
      <c r="G66" s="236"/>
      <c r="H66" s="248"/>
      <c r="I66" s="248"/>
      <c r="J66" s="248"/>
      <c r="K66" s="479"/>
      <c r="L66" s="475"/>
      <c r="M66" s="477"/>
    </row>
    <row r="67" spans="2:13" ht="15" thickBot="1" x14ac:dyDescent="0.35">
      <c r="B67" s="235">
        <v>19</v>
      </c>
      <c r="C67" s="480" t="s">
        <v>630</v>
      </c>
      <c r="D67" s="120" t="s">
        <v>327</v>
      </c>
      <c r="E67" s="164" t="s">
        <v>584</v>
      </c>
      <c r="F67" s="124" t="s">
        <v>328</v>
      </c>
      <c r="G67" s="235" t="s">
        <v>339</v>
      </c>
      <c r="H67" s="178">
        <v>752</v>
      </c>
      <c r="I67" s="178">
        <v>814</v>
      </c>
      <c r="J67" s="178">
        <v>927</v>
      </c>
      <c r="K67" s="206">
        <v>791</v>
      </c>
      <c r="L67" s="207">
        <v>855</v>
      </c>
      <c r="M67" s="178">
        <v>974</v>
      </c>
    </row>
    <row r="68" spans="2:13" ht="15.75" customHeight="1" x14ac:dyDescent="0.3">
      <c r="B68" s="266"/>
      <c r="C68" s="481"/>
      <c r="D68" s="237" t="s">
        <v>585</v>
      </c>
      <c r="E68" s="163" t="s">
        <v>586</v>
      </c>
      <c r="F68" s="235" t="s">
        <v>339</v>
      </c>
      <c r="G68" s="266"/>
      <c r="H68" s="247">
        <v>444</v>
      </c>
      <c r="I68" s="247">
        <v>482</v>
      </c>
      <c r="J68" s="247">
        <v>547</v>
      </c>
      <c r="K68" s="478">
        <v>467</v>
      </c>
      <c r="L68" s="474">
        <v>505</v>
      </c>
      <c r="M68" s="476">
        <v>575</v>
      </c>
    </row>
    <row r="69" spans="2:13" ht="15" thickBot="1" x14ac:dyDescent="0.35">
      <c r="B69" s="236"/>
      <c r="C69" s="482"/>
      <c r="D69" s="238"/>
      <c r="E69" s="121" t="s">
        <v>608</v>
      </c>
      <c r="F69" s="236"/>
      <c r="G69" s="236"/>
      <c r="H69" s="248"/>
      <c r="I69" s="248"/>
      <c r="J69" s="248"/>
      <c r="K69" s="479"/>
      <c r="L69" s="475"/>
      <c r="M69" s="477"/>
    </row>
    <row r="70" spans="2:13" ht="15" thickBot="1" x14ac:dyDescent="0.35">
      <c r="B70" s="235">
        <v>20</v>
      </c>
      <c r="C70" s="480" t="s">
        <v>631</v>
      </c>
      <c r="D70" s="120" t="s">
        <v>327</v>
      </c>
      <c r="E70" s="164" t="s">
        <v>584</v>
      </c>
      <c r="F70" s="124" t="s">
        <v>328</v>
      </c>
      <c r="G70" s="235" t="s">
        <v>339</v>
      </c>
      <c r="H70" s="178">
        <v>835</v>
      </c>
      <c r="I70" s="178">
        <v>907</v>
      </c>
      <c r="J70" s="178">
        <v>1030</v>
      </c>
      <c r="K70" s="206">
        <v>877</v>
      </c>
      <c r="L70" s="207">
        <v>952</v>
      </c>
      <c r="M70" s="178">
        <v>1082</v>
      </c>
    </row>
    <row r="71" spans="2:13" ht="15.75" customHeight="1" x14ac:dyDescent="0.3">
      <c r="B71" s="266"/>
      <c r="C71" s="481"/>
      <c r="D71" s="237" t="s">
        <v>585</v>
      </c>
      <c r="E71" s="163" t="s">
        <v>586</v>
      </c>
      <c r="F71" s="235" t="s">
        <v>339</v>
      </c>
      <c r="G71" s="266"/>
      <c r="H71" s="247">
        <v>493</v>
      </c>
      <c r="I71" s="247">
        <v>536</v>
      </c>
      <c r="J71" s="247">
        <v>608</v>
      </c>
      <c r="K71" s="478">
        <v>519</v>
      </c>
      <c r="L71" s="474">
        <v>563</v>
      </c>
      <c r="M71" s="476">
        <v>639</v>
      </c>
    </row>
    <row r="72" spans="2:13" ht="15" thickBot="1" x14ac:dyDescent="0.35">
      <c r="B72" s="236"/>
      <c r="C72" s="482"/>
      <c r="D72" s="238"/>
      <c r="E72" s="121" t="s">
        <v>608</v>
      </c>
      <c r="F72" s="236"/>
      <c r="G72" s="236"/>
      <c r="H72" s="248"/>
      <c r="I72" s="248"/>
      <c r="J72" s="248"/>
      <c r="K72" s="479"/>
      <c r="L72" s="475"/>
      <c r="M72" s="477"/>
    </row>
    <row r="73" spans="2:13" ht="15" thickBot="1" x14ac:dyDescent="0.35">
      <c r="B73" s="235">
        <v>21</v>
      </c>
      <c r="C73" s="480" t="s">
        <v>632</v>
      </c>
      <c r="D73" s="120" t="s">
        <v>327</v>
      </c>
      <c r="E73" s="164" t="s">
        <v>584</v>
      </c>
      <c r="F73" s="124" t="s">
        <v>328</v>
      </c>
      <c r="G73" s="235" t="s">
        <v>339</v>
      </c>
      <c r="H73" s="178">
        <v>907</v>
      </c>
      <c r="I73" s="178">
        <v>989</v>
      </c>
      <c r="J73" s="178">
        <v>1123</v>
      </c>
      <c r="K73" s="206">
        <v>952</v>
      </c>
      <c r="L73" s="207">
        <v>1039</v>
      </c>
      <c r="M73" s="178">
        <v>1180</v>
      </c>
    </row>
    <row r="74" spans="2:13" ht="15.75" customHeight="1" x14ac:dyDescent="0.3">
      <c r="B74" s="266"/>
      <c r="C74" s="481"/>
      <c r="D74" s="237" t="s">
        <v>585</v>
      </c>
      <c r="E74" s="163" t="s">
        <v>586</v>
      </c>
      <c r="F74" s="235" t="s">
        <v>339</v>
      </c>
      <c r="G74" s="266"/>
      <c r="H74" s="247">
        <v>536</v>
      </c>
      <c r="I74" s="247">
        <v>585</v>
      </c>
      <c r="J74" s="247">
        <v>664</v>
      </c>
      <c r="K74" s="478">
        <v>563</v>
      </c>
      <c r="L74" s="474">
        <v>613</v>
      </c>
      <c r="M74" s="476">
        <v>697</v>
      </c>
    </row>
    <row r="75" spans="2:13" ht="15" thickBot="1" x14ac:dyDescent="0.35">
      <c r="B75" s="236"/>
      <c r="C75" s="482"/>
      <c r="D75" s="238"/>
      <c r="E75" s="121" t="s">
        <v>608</v>
      </c>
      <c r="F75" s="236"/>
      <c r="G75" s="236"/>
      <c r="H75" s="248"/>
      <c r="I75" s="248"/>
      <c r="J75" s="248"/>
      <c r="K75" s="479"/>
      <c r="L75" s="475"/>
      <c r="M75" s="477"/>
    </row>
    <row r="76" spans="2:13" ht="15" thickBot="1" x14ac:dyDescent="0.35">
      <c r="B76" s="235">
        <v>22</v>
      </c>
      <c r="C76" s="480" t="s">
        <v>499</v>
      </c>
      <c r="D76" s="120" t="s">
        <v>327</v>
      </c>
      <c r="E76" s="164" t="s">
        <v>584</v>
      </c>
      <c r="F76" s="124" t="s">
        <v>328</v>
      </c>
      <c r="G76" s="235" t="s">
        <v>339</v>
      </c>
      <c r="H76" s="178">
        <v>1010</v>
      </c>
      <c r="I76" s="178">
        <v>1092</v>
      </c>
      <c r="J76" s="178">
        <v>1247</v>
      </c>
      <c r="K76" s="206">
        <v>1060</v>
      </c>
      <c r="L76" s="207">
        <v>1147</v>
      </c>
      <c r="M76" s="178">
        <v>1310</v>
      </c>
    </row>
    <row r="77" spans="2:13" ht="15.75" customHeight="1" x14ac:dyDescent="0.3">
      <c r="B77" s="266"/>
      <c r="C77" s="481"/>
      <c r="D77" s="237" t="s">
        <v>585</v>
      </c>
      <c r="E77" s="163" t="s">
        <v>586</v>
      </c>
      <c r="F77" s="235" t="s">
        <v>339</v>
      </c>
      <c r="G77" s="266"/>
      <c r="H77" s="247">
        <v>597</v>
      </c>
      <c r="I77" s="247">
        <v>645</v>
      </c>
      <c r="J77" s="247">
        <v>736</v>
      </c>
      <c r="K77" s="478">
        <v>627</v>
      </c>
      <c r="L77" s="474">
        <v>677</v>
      </c>
      <c r="M77" s="476">
        <v>773</v>
      </c>
    </row>
    <row r="78" spans="2:13" ht="15" thickBot="1" x14ac:dyDescent="0.35">
      <c r="B78" s="236"/>
      <c r="C78" s="482"/>
      <c r="D78" s="238"/>
      <c r="E78" s="121" t="s">
        <v>608</v>
      </c>
      <c r="F78" s="236"/>
      <c r="G78" s="236"/>
      <c r="H78" s="248"/>
      <c r="I78" s="248"/>
      <c r="J78" s="248"/>
      <c r="K78" s="479"/>
      <c r="L78" s="475"/>
      <c r="M78" s="477"/>
    </row>
    <row r="79" spans="2:13" ht="15.75" customHeight="1" thickBot="1" x14ac:dyDescent="0.35">
      <c r="B79" s="235">
        <v>23</v>
      </c>
      <c r="C79" s="480" t="s">
        <v>583</v>
      </c>
      <c r="D79" s="120" t="s">
        <v>327</v>
      </c>
      <c r="E79" s="164" t="s">
        <v>584</v>
      </c>
      <c r="F79" s="124" t="s">
        <v>328</v>
      </c>
      <c r="G79" s="235" t="s">
        <v>339</v>
      </c>
      <c r="H79" s="178">
        <v>700</v>
      </c>
      <c r="I79" s="178">
        <v>994</v>
      </c>
      <c r="J79" s="178">
        <v>1257</v>
      </c>
      <c r="K79" s="206">
        <v>735</v>
      </c>
      <c r="L79" s="207">
        <v>1045</v>
      </c>
      <c r="M79" s="178">
        <v>1320</v>
      </c>
    </row>
    <row r="80" spans="2:13" ht="15.75" customHeight="1" x14ac:dyDescent="0.3">
      <c r="B80" s="266"/>
      <c r="C80" s="481"/>
      <c r="D80" s="237" t="s">
        <v>585</v>
      </c>
      <c r="E80" s="163" t="s">
        <v>586</v>
      </c>
      <c r="F80" s="235" t="s">
        <v>339</v>
      </c>
      <c r="G80" s="266"/>
      <c r="H80" s="247">
        <v>414</v>
      </c>
      <c r="I80" s="247">
        <v>588</v>
      </c>
      <c r="J80" s="247">
        <v>742</v>
      </c>
      <c r="K80" s="478">
        <v>435</v>
      </c>
      <c r="L80" s="474">
        <v>617</v>
      </c>
      <c r="M80" s="476">
        <v>779</v>
      </c>
    </row>
    <row r="81" spans="2:13" ht="15" thickBot="1" x14ac:dyDescent="0.35">
      <c r="B81" s="236"/>
      <c r="C81" s="482"/>
      <c r="D81" s="238"/>
      <c r="E81" s="121" t="s">
        <v>587</v>
      </c>
      <c r="F81" s="236"/>
      <c r="G81" s="236"/>
      <c r="H81" s="248"/>
      <c r="I81" s="248"/>
      <c r="J81" s="248"/>
      <c r="K81" s="479"/>
      <c r="L81" s="475"/>
      <c r="M81" s="477"/>
    </row>
    <row r="82" spans="2:13" ht="15.75" customHeight="1" thickBot="1" x14ac:dyDescent="0.35">
      <c r="B82" s="235">
        <v>24</v>
      </c>
      <c r="C82" s="480" t="s">
        <v>588</v>
      </c>
      <c r="D82" s="120" t="s">
        <v>327</v>
      </c>
      <c r="E82" s="164" t="s">
        <v>584</v>
      </c>
      <c r="F82" s="124" t="s">
        <v>328</v>
      </c>
      <c r="G82" s="235" t="s">
        <v>339</v>
      </c>
      <c r="H82" s="178">
        <v>854</v>
      </c>
      <c r="I82" s="178">
        <v>1215</v>
      </c>
      <c r="J82" s="178">
        <v>1537</v>
      </c>
      <c r="K82" s="206">
        <v>898</v>
      </c>
      <c r="L82" s="207">
        <v>1276</v>
      </c>
      <c r="M82" s="178">
        <v>1615</v>
      </c>
    </row>
    <row r="83" spans="2:13" ht="15.75" customHeight="1" x14ac:dyDescent="0.3">
      <c r="B83" s="266"/>
      <c r="C83" s="481"/>
      <c r="D83" s="237" t="s">
        <v>585</v>
      </c>
      <c r="E83" s="163" t="s">
        <v>586</v>
      </c>
      <c r="F83" s="235" t="s">
        <v>339</v>
      </c>
      <c r="G83" s="266"/>
      <c r="H83" s="247">
        <v>505</v>
      </c>
      <c r="I83" s="247">
        <v>717</v>
      </c>
      <c r="J83" s="247">
        <v>908</v>
      </c>
      <c r="K83" s="478">
        <v>531</v>
      </c>
      <c r="L83" s="474">
        <v>753</v>
      </c>
      <c r="M83" s="476">
        <v>954</v>
      </c>
    </row>
    <row r="84" spans="2:13" ht="15" thickBot="1" x14ac:dyDescent="0.35">
      <c r="B84" s="236"/>
      <c r="C84" s="482"/>
      <c r="D84" s="238"/>
      <c r="E84" s="121" t="s">
        <v>587</v>
      </c>
      <c r="F84" s="236"/>
      <c r="G84" s="236"/>
      <c r="H84" s="248"/>
      <c r="I84" s="248"/>
      <c r="J84" s="248"/>
      <c r="K84" s="479"/>
      <c r="L84" s="475"/>
      <c r="M84" s="477"/>
    </row>
    <row r="85" spans="2:13" ht="15.75" customHeight="1" thickBot="1" x14ac:dyDescent="0.35">
      <c r="B85" s="235">
        <v>25</v>
      </c>
      <c r="C85" s="480" t="s">
        <v>589</v>
      </c>
      <c r="D85" s="120" t="s">
        <v>327</v>
      </c>
      <c r="E85" s="164" t="s">
        <v>584</v>
      </c>
      <c r="F85" s="124" t="s">
        <v>328</v>
      </c>
      <c r="G85" s="235" t="s">
        <v>339</v>
      </c>
      <c r="H85" s="178">
        <v>1010</v>
      </c>
      <c r="I85" s="178">
        <v>1435</v>
      </c>
      <c r="J85" s="178">
        <v>1816</v>
      </c>
      <c r="K85" s="206">
        <v>1060</v>
      </c>
      <c r="L85" s="207">
        <v>1507</v>
      </c>
      <c r="M85" s="178">
        <v>1908</v>
      </c>
    </row>
    <row r="86" spans="2:13" ht="15.75" customHeight="1" x14ac:dyDescent="0.3">
      <c r="B86" s="266"/>
      <c r="C86" s="481"/>
      <c r="D86" s="237" t="s">
        <v>585</v>
      </c>
      <c r="E86" s="163" t="s">
        <v>586</v>
      </c>
      <c r="F86" s="235" t="s">
        <v>339</v>
      </c>
      <c r="G86" s="266"/>
      <c r="H86" s="247">
        <v>597</v>
      </c>
      <c r="I86" s="247">
        <v>847</v>
      </c>
      <c r="J86" s="247">
        <v>1073</v>
      </c>
      <c r="K86" s="478">
        <v>627</v>
      </c>
      <c r="L86" s="474">
        <v>890</v>
      </c>
      <c r="M86" s="476">
        <v>1127</v>
      </c>
    </row>
    <row r="87" spans="2:13" ht="15" thickBot="1" x14ac:dyDescent="0.35">
      <c r="B87" s="236"/>
      <c r="C87" s="482"/>
      <c r="D87" s="238"/>
      <c r="E87" s="121" t="s">
        <v>587</v>
      </c>
      <c r="F87" s="236"/>
      <c r="G87" s="236"/>
      <c r="H87" s="248"/>
      <c r="I87" s="248"/>
      <c r="J87" s="248"/>
      <c r="K87" s="479"/>
      <c r="L87" s="475"/>
      <c r="M87" s="477"/>
    </row>
    <row r="88" spans="2:13" ht="15.75" customHeight="1" thickBot="1" x14ac:dyDescent="0.35">
      <c r="B88" s="235">
        <v>26</v>
      </c>
      <c r="C88" s="480" t="s">
        <v>590</v>
      </c>
      <c r="D88" s="120" t="s">
        <v>327</v>
      </c>
      <c r="E88" s="164" t="s">
        <v>584</v>
      </c>
      <c r="F88" s="124" t="s">
        <v>328</v>
      </c>
      <c r="G88" s="235" t="s">
        <v>339</v>
      </c>
      <c r="H88" s="178">
        <v>1165</v>
      </c>
      <c r="I88" s="178">
        <v>1657</v>
      </c>
      <c r="J88" s="178">
        <v>2096</v>
      </c>
      <c r="K88" s="206">
        <v>1224</v>
      </c>
      <c r="L88" s="207">
        <v>1740</v>
      </c>
      <c r="M88" s="178">
        <v>2201</v>
      </c>
    </row>
    <row r="89" spans="2:13" x14ac:dyDescent="0.3">
      <c r="B89" s="266"/>
      <c r="C89" s="481"/>
      <c r="D89" s="237" t="s">
        <v>585</v>
      </c>
      <c r="E89" s="163" t="s">
        <v>586</v>
      </c>
      <c r="F89" s="235" t="s">
        <v>339</v>
      </c>
      <c r="G89" s="266"/>
      <c r="H89" s="247">
        <v>689</v>
      </c>
      <c r="I89" s="247">
        <v>978</v>
      </c>
      <c r="J89" s="247">
        <v>1238</v>
      </c>
      <c r="K89" s="478">
        <v>724</v>
      </c>
      <c r="L89" s="474">
        <v>1027</v>
      </c>
      <c r="M89" s="476">
        <v>1300</v>
      </c>
    </row>
    <row r="90" spans="2:13" ht="15" thickBot="1" x14ac:dyDescent="0.35">
      <c r="B90" s="236"/>
      <c r="C90" s="482"/>
      <c r="D90" s="238"/>
      <c r="E90" s="121" t="s">
        <v>587</v>
      </c>
      <c r="F90" s="236"/>
      <c r="G90" s="236"/>
      <c r="H90" s="248"/>
      <c r="I90" s="248"/>
      <c r="J90" s="248"/>
      <c r="K90" s="479"/>
      <c r="L90" s="475"/>
      <c r="M90" s="477"/>
    </row>
    <row r="91" spans="2:13" ht="15" thickBot="1" x14ac:dyDescent="0.35">
      <c r="B91" s="235">
        <v>27</v>
      </c>
      <c r="C91" s="480" t="s">
        <v>591</v>
      </c>
      <c r="D91" s="120" t="s">
        <v>327</v>
      </c>
      <c r="E91" s="164" t="s">
        <v>584</v>
      </c>
      <c r="F91" s="124" t="s">
        <v>328</v>
      </c>
      <c r="G91" s="235" t="s">
        <v>339</v>
      </c>
      <c r="H91" s="178">
        <v>1320</v>
      </c>
      <c r="I91" s="178">
        <v>1877</v>
      </c>
      <c r="J91" s="178">
        <v>2375</v>
      </c>
      <c r="K91" s="206">
        <v>1387</v>
      </c>
      <c r="L91" s="207">
        <v>1972</v>
      </c>
      <c r="M91" s="178">
        <v>2494</v>
      </c>
    </row>
    <row r="92" spans="2:13" x14ac:dyDescent="0.3">
      <c r="B92" s="266"/>
      <c r="C92" s="481"/>
      <c r="D92" s="237" t="s">
        <v>585</v>
      </c>
      <c r="E92" s="163" t="s">
        <v>586</v>
      </c>
      <c r="F92" s="235" t="s">
        <v>339</v>
      </c>
      <c r="G92" s="266"/>
      <c r="H92" s="247">
        <v>779</v>
      </c>
      <c r="I92" s="247">
        <v>1108</v>
      </c>
      <c r="J92" s="247">
        <v>1401</v>
      </c>
      <c r="K92" s="478">
        <v>818</v>
      </c>
      <c r="L92" s="474">
        <v>1163</v>
      </c>
      <c r="M92" s="476">
        <v>1471</v>
      </c>
    </row>
    <row r="93" spans="2:13" ht="15" thickBot="1" x14ac:dyDescent="0.35">
      <c r="B93" s="236"/>
      <c r="C93" s="482"/>
      <c r="D93" s="238"/>
      <c r="E93" s="121" t="s">
        <v>587</v>
      </c>
      <c r="F93" s="236"/>
      <c r="G93" s="236"/>
      <c r="H93" s="248"/>
      <c r="I93" s="248"/>
      <c r="J93" s="248"/>
      <c r="K93" s="479"/>
      <c r="L93" s="475"/>
      <c r="M93" s="477"/>
    </row>
    <row r="94" spans="2:13" ht="15" thickBot="1" x14ac:dyDescent="0.35">
      <c r="B94" s="235">
        <v>28</v>
      </c>
      <c r="C94" s="480" t="s">
        <v>592</v>
      </c>
      <c r="D94" s="120" t="s">
        <v>327</v>
      </c>
      <c r="E94" s="164" t="s">
        <v>584</v>
      </c>
      <c r="F94" s="124" t="s">
        <v>328</v>
      </c>
      <c r="G94" s="235" t="s">
        <v>339</v>
      </c>
      <c r="H94" s="178">
        <v>854</v>
      </c>
      <c r="I94" s="178">
        <v>1215</v>
      </c>
      <c r="J94" s="178">
        <v>1537</v>
      </c>
      <c r="K94" s="206">
        <v>898</v>
      </c>
      <c r="L94" s="207">
        <v>1276</v>
      </c>
      <c r="M94" s="178">
        <v>1615</v>
      </c>
    </row>
    <row r="95" spans="2:13" x14ac:dyDescent="0.3">
      <c r="B95" s="266"/>
      <c r="C95" s="481"/>
      <c r="D95" s="237" t="s">
        <v>585</v>
      </c>
      <c r="E95" s="163" t="s">
        <v>586</v>
      </c>
      <c r="F95" s="235" t="s">
        <v>339</v>
      </c>
      <c r="G95" s="266"/>
      <c r="H95" s="247">
        <v>505</v>
      </c>
      <c r="I95" s="247">
        <v>717</v>
      </c>
      <c r="J95" s="247">
        <v>908</v>
      </c>
      <c r="K95" s="478">
        <v>531</v>
      </c>
      <c r="L95" s="474">
        <v>753</v>
      </c>
      <c r="M95" s="476">
        <v>954</v>
      </c>
    </row>
    <row r="96" spans="2:13" ht="15" thickBot="1" x14ac:dyDescent="0.35">
      <c r="B96" s="236"/>
      <c r="C96" s="482"/>
      <c r="D96" s="238"/>
      <c r="E96" s="121" t="s">
        <v>587</v>
      </c>
      <c r="F96" s="236"/>
      <c r="G96" s="236"/>
      <c r="H96" s="248"/>
      <c r="I96" s="248"/>
      <c r="J96" s="248"/>
      <c r="K96" s="479"/>
      <c r="L96" s="475"/>
      <c r="M96" s="477"/>
    </row>
    <row r="97" spans="2:13" ht="15" thickBot="1" x14ac:dyDescent="0.35">
      <c r="B97" s="235">
        <v>29</v>
      </c>
      <c r="C97" s="480" t="s">
        <v>593</v>
      </c>
      <c r="D97" s="120" t="s">
        <v>327</v>
      </c>
      <c r="E97" s="164" t="s">
        <v>584</v>
      </c>
      <c r="F97" s="124" t="s">
        <v>328</v>
      </c>
      <c r="G97" s="235" t="s">
        <v>339</v>
      </c>
      <c r="H97" s="178">
        <v>1010</v>
      </c>
      <c r="I97" s="178">
        <v>1435</v>
      </c>
      <c r="J97" s="178">
        <v>1816</v>
      </c>
      <c r="K97" s="206">
        <v>1060</v>
      </c>
      <c r="L97" s="207">
        <v>1507</v>
      </c>
      <c r="M97" s="178">
        <v>1908</v>
      </c>
    </row>
    <row r="98" spans="2:13" x14ac:dyDescent="0.3">
      <c r="B98" s="266"/>
      <c r="C98" s="481"/>
      <c r="D98" s="237" t="s">
        <v>585</v>
      </c>
      <c r="E98" s="163" t="s">
        <v>586</v>
      </c>
      <c r="F98" s="235" t="s">
        <v>339</v>
      </c>
      <c r="G98" s="266"/>
      <c r="H98" s="247">
        <v>597</v>
      </c>
      <c r="I98" s="247">
        <v>847</v>
      </c>
      <c r="J98" s="247">
        <v>1073</v>
      </c>
      <c r="K98" s="478">
        <v>627</v>
      </c>
      <c r="L98" s="474">
        <v>890</v>
      </c>
      <c r="M98" s="476">
        <v>1127</v>
      </c>
    </row>
    <row r="99" spans="2:13" ht="15" thickBot="1" x14ac:dyDescent="0.35">
      <c r="B99" s="236"/>
      <c r="C99" s="482"/>
      <c r="D99" s="238"/>
      <c r="E99" s="121" t="s">
        <v>587</v>
      </c>
      <c r="F99" s="236"/>
      <c r="G99" s="236"/>
      <c r="H99" s="248"/>
      <c r="I99" s="248"/>
      <c r="J99" s="248"/>
      <c r="K99" s="479"/>
      <c r="L99" s="475"/>
      <c r="M99" s="477"/>
    </row>
    <row r="100" spans="2:13" ht="15" thickBot="1" x14ac:dyDescent="0.35">
      <c r="B100" s="235">
        <v>30</v>
      </c>
      <c r="C100" s="480" t="s">
        <v>594</v>
      </c>
      <c r="D100" s="120" t="s">
        <v>327</v>
      </c>
      <c r="E100" s="164" t="s">
        <v>584</v>
      </c>
      <c r="F100" s="124" t="s">
        <v>328</v>
      </c>
      <c r="G100" s="235" t="s">
        <v>339</v>
      </c>
      <c r="H100" s="178">
        <v>1165</v>
      </c>
      <c r="I100" s="178">
        <v>1657</v>
      </c>
      <c r="J100" s="178">
        <v>2096</v>
      </c>
      <c r="K100" s="206">
        <v>1224</v>
      </c>
      <c r="L100" s="207">
        <v>1740</v>
      </c>
      <c r="M100" s="178">
        <v>2201</v>
      </c>
    </row>
    <row r="101" spans="2:13" x14ac:dyDescent="0.3">
      <c r="B101" s="266"/>
      <c r="C101" s="481"/>
      <c r="D101" s="237" t="s">
        <v>585</v>
      </c>
      <c r="E101" s="163" t="s">
        <v>586</v>
      </c>
      <c r="F101" s="235" t="s">
        <v>339</v>
      </c>
      <c r="G101" s="266"/>
      <c r="H101" s="247">
        <v>689</v>
      </c>
      <c r="I101" s="247">
        <v>978</v>
      </c>
      <c r="J101" s="247">
        <v>1238</v>
      </c>
      <c r="K101" s="478">
        <v>724</v>
      </c>
      <c r="L101" s="474">
        <v>1027</v>
      </c>
      <c r="M101" s="476">
        <v>1300</v>
      </c>
    </row>
    <row r="102" spans="2:13" ht="15" thickBot="1" x14ac:dyDescent="0.35">
      <c r="B102" s="236"/>
      <c r="C102" s="482"/>
      <c r="D102" s="238"/>
      <c r="E102" s="121" t="s">
        <v>587</v>
      </c>
      <c r="F102" s="236"/>
      <c r="G102" s="236"/>
      <c r="H102" s="248"/>
      <c r="I102" s="248"/>
      <c r="J102" s="248"/>
      <c r="K102" s="479"/>
      <c r="L102" s="475"/>
      <c r="M102" s="477"/>
    </row>
    <row r="103" spans="2:13" ht="15" thickBot="1" x14ac:dyDescent="0.35">
      <c r="B103" s="235">
        <v>31</v>
      </c>
      <c r="C103" s="480" t="s">
        <v>595</v>
      </c>
      <c r="D103" s="120" t="s">
        <v>327</v>
      </c>
      <c r="E103" s="164" t="s">
        <v>584</v>
      </c>
      <c r="F103" s="124" t="s">
        <v>328</v>
      </c>
      <c r="G103" s="235" t="s">
        <v>339</v>
      </c>
      <c r="H103" s="178">
        <v>1320</v>
      </c>
      <c r="I103" s="178">
        <v>1877</v>
      </c>
      <c r="J103" s="178">
        <v>2375</v>
      </c>
      <c r="K103" s="206">
        <v>1387</v>
      </c>
      <c r="L103" s="207">
        <v>1972</v>
      </c>
      <c r="M103" s="178">
        <v>2494</v>
      </c>
    </row>
    <row r="104" spans="2:13" x14ac:dyDescent="0.3">
      <c r="B104" s="266"/>
      <c r="C104" s="481"/>
      <c r="D104" s="237" t="s">
        <v>585</v>
      </c>
      <c r="E104" s="163" t="s">
        <v>586</v>
      </c>
      <c r="F104" s="235" t="s">
        <v>339</v>
      </c>
      <c r="G104" s="266"/>
      <c r="H104" s="247">
        <v>779</v>
      </c>
      <c r="I104" s="247">
        <v>1108</v>
      </c>
      <c r="J104" s="247">
        <v>1401</v>
      </c>
      <c r="K104" s="478">
        <v>818</v>
      </c>
      <c r="L104" s="474">
        <v>1163</v>
      </c>
      <c r="M104" s="476">
        <v>1471</v>
      </c>
    </row>
    <row r="105" spans="2:13" ht="15" thickBot="1" x14ac:dyDescent="0.35">
      <c r="B105" s="236"/>
      <c r="C105" s="482"/>
      <c r="D105" s="238"/>
      <c r="E105" s="121" t="s">
        <v>587</v>
      </c>
      <c r="F105" s="236"/>
      <c r="G105" s="236"/>
      <c r="H105" s="248"/>
      <c r="I105" s="248"/>
      <c r="J105" s="248"/>
      <c r="K105" s="479"/>
      <c r="L105" s="475"/>
      <c r="M105" s="477"/>
    </row>
    <row r="106" spans="2:13" ht="15" thickBot="1" x14ac:dyDescent="0.35">
      <c r="B106" s="235">
        <v>32</v>
      </c>
      <c r="C106" s="480" t="s">
        <v>596</v>
      </c>
      <c r="D106" s="120" t="s">
        <v>327</v>
      </c>
      <c r="E106" s="164" t="s">
        <v>584</v>
      </c>
      <c r="F106" s="124" t="s">
        <v>328</v>
      </c>
      <c r="G106" s="235" t="s">
        <v>339</v>
      </c>
      <c r="H106" s="178">
        <v>1475</v>
      </c>
      <c r="I106" s="178">
        <v>2098</v>
      </c>
      <c r="J106" s="178">
        <v>2654</v>
      </c>
      <c r="K106" s="206">
        <v>1550</v>
      </c>
      <c r="L106" s="207">
        <v>2203</v>
      </c>
      <c r="M106" s="178">
        <v>2787</v>
      </c>
    </row>
    <row r="107" spans="2:13" x14ac:dyDescent="0.3">
      <c r="B107" s="266"/>
      <c r="C107" s="481"/>
      <c r="D107" s="237" t="s">
        <v>585</v>
      </c>
      <c r="E107" s="163" t="s">
        <v>586</v>
      </c>
      <c r="F107" s="235" t="s">
        <v>339</v>
      </c>
      <c r="G107" s="266"/>
      <c r="H107" s="247">
        <v>871</v>
      </c>
      <c r="I107" s="247">
        <v>1239</v>
      </c>
      <c r="J107" s="247">
        <v>1566</v>
      </c>
      <c r="K107" s="478">
        <v>915</v>
      </c>
      <c r="L107" s="474">
        <v>1301</v>
      </c>
      <c r="M107" s="476">
        <v>1644</v>
      </c>
    </row>
    <row r="108" spans="2:13" ht="15" thickBot="1" x14ac:dyDescent="0.35">
      <c r="B108" s="236"/>
      <c r="C108" s="482"/>
      <c r="D108" s="238"/>
      <c r="E108" s="121" t="s">
        <v>587</v>
      </c>
      <c r="F108" s="236"/>
      <c r="G108" s="236"/>
      <c r="H108" s="248"/>
      <c r="I108" s="248"/>
      <c r="J108" s="248"/>
      <c r="K108" s="479"/>
      <c r="L108" s="475"/>
      <c r="M108" s="477"/>
    </row>
    <row r="109" spans="2:13" x14ac:dyDescent="0.3">
      <c r="B109" s="235">
        <v>33</v>
      </c>
      <c r="C109" s="165" t="s">
        <v>597</v>
      </c>
      <c r="D109" s="237" t="s">
        <v>563</v>
      </c>
      <c r="E109" s="235" t="s">
        <v>339</v>
      </c>
      <c r="F109" s="235" t="s">
        <v>339</v>
      </c>
      <c r="G109" s="235"/>
      <c r="H109" s="247">
        <v>2388</v>
      </c>
      <c r="I109" s="247">
        <v>3010</v>
      </c>
      <c r="J109" s="247">
        <v>3807</v>
      </c>
      <c r="K109" s="478">
        <v>2508</v>
      </c>
      <c r="L109" s="474">
        <v>3162</v>
      </c>
      <c r="M109" s="476">
        <v>3998</v>
      </c>
    </row>
    <row r="110" spans="2:13" ht="15" thickBot="1" x14ac:dyDescent="0.35">
      <c r="B110" s="236"/>
      <c r="C110" s="166" t="s">
        <v>598</v>
      </c>
      <c r="D110" s="238"/>
      <c r="E110" s="236"/>
      <c r="F110" s="236"/>
      <c r="G110" s="236"/>
      <c r="H110" s="248"/>
      <c r="I110" s="248"/>
      <c r="J110" s="248"/>
      <c r="K110" s="479"/>
      <c r="L110" s="475"/>
      <c r="M110" s="477"/>
    </row>
    <row r="111" spans="2:13" x14ac:dyDescent="0.3">
      <c r="B111" s="167"/>
    </row>
    <row r="112" spans="2:13" ht="249" customHeight="1" x14ac:dyDescent="0.3">
      <c r="B112" s="485" t="s">
        <v>599</v>
      </c>
      <c r="C112" s="485"/>
      <c r="D112" s="485"/>
      <c r="E112" s="485"/>
      <c r="F112" s="485"/>
      <c r="G112" s="485"/>
      <c r="H112" s="485"/>
      <c r="I112" s="485"/>
      <c r="J112" s="485"/>
      <c r="K112" s="485"/>
      <c r="L112" s="485"/>
      <c r="M112" s="485"/>
    </row>
  </sheetData>
  <mergeCells count="378">
    <mergeCell ref="C5:C12"/>
    <mergeCell ref="B5:B12"/>
    <mergeCell ref="D30:D31"/>
    <mergeCell ref="F30:F31"/>
    <mergeCell ref="D28:D29"/>
    <mergeCell ref="F28:F29"/>
    <mergeCell ref="B13:B15"/>
    <mergeCell ref="B16:B18"/>
    <mergeCell ref="B19:B21"/>
    <mergeCell ref="C13:C15"/>
    <mergeCell ref="C16:C18"/>
    <mergeCell ref="C19:C21"/>
    <mergeCell ref="F26:F27"/>
    <mergeCell ref="D26:D27"/>
    <mergeCell ref="D14:D15"/>
    <mergeCell ref="F14:F15"/>
    <mergeCell ref="M9:M11"/>
    <mergeCell ref="E5:E12"/>
    <mergeCell ref="F5:F12"/>
    <mergeCell ref="G5:G12"/>
    <mergeCell ref="D5:D12"/>
    <mergeCell ref="H9:H12"/>
    <mergeCell ref="K9:K12"/>
    <mergeCell ref="J9:J11"/>
    <mergeCell ref="H5:M5"/>
    <mergeCell ref="H6:M6"/>
    <mergeCell ref="H7:J7"/>
    <mergeCell ref="H8:J8"/>
    <mergeCell ref="K7:M7"/>
    <mergeCell ref="K8:M8"/>
    <mergeCell ref="I10:I11"/>
    <mergeCell ref="L10:L11"/>
    <mergeCell ref="B32:B35"/>
    <mergeCell ref="E32:E33"/>
    <mergeCell ref="G32:G35"/>
    <mergeCell ref="D32:D33"/>
    <mergeCell ref="F32:F33"/>
    <mergeCell ref="D34:D35"/>
    <mergeCell ref="F34:F35"/>
    <mergeCell ref="B42:B44"/>
    <mergeCell ref="G42:G44"/>
    <mergeCell ref="B61:B63"/>
    <mergeCell ref="B64:B66"/>
    <mergeCell ref="C64:C66"/>
    <mergeCell ref="B67:B69"/>
    <mergeCell ref="C67:C69"/>
    <mergeCell ref="B70:B72"/>
    <mergeCell ref="C70:C72"/>
    <mergeCell ref="D71:D72"/>
    <mergeCell ref="F71:F72"/>
    <mergeCell ref="B73:B75"/>
    <mergeCell ref="B112:M112"/>
    <mergeCell ref="G61:G63"/>
    <mergeCell ref="D62:D63"/>
    <mergeCell ref="F62:F63"/>
    <mergeCell ref="H62:H63"/>
    <mergeCell ref="I62:I63"/>
    <mergeCell ref="J62:J63"/>
    <mergeCell ref="K62:K63"/>
    <mergeCell ref="L62:L63"/>
    <mergeCell ref="M62:M63"/>
    <mergeCell ref="G64:G66"/>
    <mergeCell ref="D65:D66"/>
    <mergeCell ref="F65:F66"/>
    <mergeCell ref="H65:H66"/>
    <mergeCell ref="I65:I66"/>
    <mergeCell ref="J65:J66"/>
    <mergeCell ref="K65:K66"/>
    <mergeCell ref="L65:L66"/>
    <mergeCell ref="M65:M66"/>
    <mergeCell ref="G67:G69"/>
    <mergeCell ref="D68:D69"/>
    <mergeCell ref="F68:F69"/>
    <mergeCell ref="H68:H69"/>
    <mergeCell ref="I68:I69"/>
    <mergeCell ref="J68:J69"/>
    <mergeCell ref="K68:K69"/>
    <mergeCell ref="L68:L69"/>
    <mergeCell ref="M68:M69"/>
    <mergeCell ref="L77:L78"/>
    <mergeCell ref="M77:M78"/>
    <mergeCell ref="M74:M75"/>
    <mergeCell ref="G70:G72"/>
    <mergeCell ref="H71:H72"/>
    <mergeCell ref="I71:I72"/>
    <mergeCell ref="J71:J72"/>
    <mergeCell ref="K71:K72"/>
    <mergeCell ref="L71:L72"/>
    <mergeCell ref="M71:M72"/>
    <mergeCell ref="L80:L81"/>
    <mergeCell ref="M80:M81"/>
    <mergeCell ref="G82:G84"/>
    <mergeCell ref="D83:D84"/>
    <mergeCell ref="F83:F84"/>
    <mergeCell ref="H83:H84"/>
    <mergeCell ref="I83:I84"/>
    <mergeCell ref="J83:J84"/>
    <mergeCell ref="K83:K84"/>
    <mergeCell ref="L83:L84"/>
    <mergeCell ref="M83:M84"/>
    <mergeCell ref="I89:I90"/>
    <mergeCell ref="J89:J90"/>
    <mergeCell ref="K89:K90"/>
    <mergeCell ref="B82:B84"/>
    <mergeCell ref="C82:C84"/>
    <mergeCell ref="K86:K87"/>
    <mergeCell ref="L86:L87"/>
    <mergeCell ref="M86:M87"/>
    <mergeCell ref="B88:B90"/>
    <mergeCell ref="C88:C90"/>
    <mergeCell ref="G88:G90"/>
    <mergeCell ref="H14:H15"/>
    <mergeCell ref="I14:I15"/>
    <mergeCell ref="J14:J15"/>
    <mergeCell ref="K14:K15"/>
    <mergeCell ref="L14:L15"/>
    <mergeCell ref="M14:M15"/>
    <mergeCell ref="D17:D18"/>
    <mergeCell ref="F17:F18"/>
    <mergeCell ref="H17:H18"/>
    <mergeCell ref="I17:I18"/>
    <mergeCell ref="J17:J18"/>
    <mergeCell ref="K17:K18"/>
    <mergeCell ref="L17:L18"/>
    <mergeCell ref="M17:M18"/>
    <mergeCell ref="G13:G15"/>
    <mergeCell ref="G16:G18"/>
    <mergeCell ref="H20:H21"/>
    <mergeCell ref="I20:I21"/>
    <mergeCell ref="J20:J21"/>
    <mergeCell ref="K20:K21"/>
    <mergeCell ref="L20:L21"/>
    <mergeCell ref="M20:M21"/>
    <mergeCell ref="B22:B24"/>
    <mergeCell ref="C22:C24"/>
    <mergeCell ref="G22:G24"/>
    <mergeCell ref="D23:D24"/>
    <mergeCell ref="F23:F24"/>
    <mergeCell ref="H23:H24"/>
    <mergeCell ref="I23:I24"/>
    <mergeCell ref="J23:J24"/>
    <mergeCell ref="K23:K24"/>
    <mergeCell ref="L23:L24"/>
    <mergeCell ref="M23:M24"/>
    <mergeCell ref="G19:G21"/>
    <mergeCell ref="D20:D21"/>
    <mergeCell ref="F20:F21"/>
    <mergeCell ref="H26:H27"/>
    <mergeCell ref="I26:I27"/>
    <mergeCell ref="J26:J27"/>
    <mergeCell ref="K26:K27"/>
    <mergeCell ref="L26:L27"/>
    <mergeCell ref="M26:M27"/>
    <mergeCell ref="B28:B31"/>
    <mergeCell ref="E28:E29"/>
    <mergeCell ref="G28:G31"/>
    <mergeCell ref="H28:H29"/>
    <mergeCell ref="I28:I29"/>
    <mergeCell ref="J28:J29"/>
    <mergeCell ref="K28:K29"/>
    <mergeCell ref="L28:L29"/>
    <mergeCell ref="M28:M29"/>
    <mergeCell ref="H30:H31"/>
    <mergeCell ref="I30:I31"/>
    <mergeCell ref="J30:J31"/>
    <mergeCell ref="K30:K31"/>
    <mergeCell ref="L30:L31"/>
    <mergeCell ref="M30:M31"/>
    <mergeCell ref="B25:B27"/>
    <mergeCell ref="G25:G27"/>
    <mergeCell ref="H32:H33"/>
    <mergeCell ref="I32:I33"/>
    <mergeCell ref="J32:J33"/>
    <mergeCell ref="K32:K33"/>
    <mergeCell ref="L32:L33"/>
    <mergeCell ref="M32:M33"/>
    <mergeCell ref="H34:H35"/>
    <mergeCell ref="I34:I35"/>
    <mergeCell ref="J34:J35"/>
    <mergeCell ref="K34:K35"/>
    <mergeCell ref="L34:L35"/>
    <mergeCell ref="M34:M35"/>
    <mergeCell ref="M37:M38"/>
    <mergeCell ref="B39:B41"/>
    <mergeCell ref="G39:G41"/>
    <mergeCell ref="H40:H41"/>
    <mergeCell ref="I40:I41"/>
    <mergeCell ref="J40:J41"/>
    <mergeCell ref="K40:K41"/>
    <mergeCell ref="L40:L41"/>
    <mergeCell ref="M40:M41"/>
    <mergeCell ref="B36:B38"/>
    <mergeCell ref="G36:G38"/>
    <mergeCell ref="D37:D38"/>
    <mergeCell ref="F37:F38"/>
    <mergeCell ref="H37:H38"/>
    <mergeCell ref="I37:I38"/>
    <mergeCell ref="J37:J38"/>
    <mergeCell ref="K37:K38"/>
    <mergeCell ref="L37:L38"/>
    <mergeCell ref="D40:D41"/>
    <mergeCell ref="F40:F41"/>
    <mergeCell ref="H43:H44"/>
    <mergeCell ref="I43:I44"/>
    <mergeCell ref="J43:J44"/>
    <mergeCell ref="K43:K44"/>
    <mergeCell ref="L43:L44"/>
    <mergeCell ref="M43:M44"/>
    <mergeCell ref="B45:B47"/>
    <mergeCell ref="G45:G47"/>
    <mergeCell ref="D46:D47"/>
    <mergeCell ref="F46:F47"/>
    <mergeCell ref="H46:H47"/>
    <mergeCell ref="I46:I47"/>
    <mergeCell ref="J46:J47"/>
    <mergeCell ref="K46:K47"/>
    <mergeCell ref="L46:L47"/>
    <mergeCell ref="M46:M47"/>
    <mergeCell ref="D43:D44"/>
    <mergeCell ref="F43:F44"/>
    <mergeCell ref="H49:H50"/>
    <mergeCell ref="I49:I50"/>
    <mergeCell ref="J49:J50"/>
    <mergeCell ref="K49:K50"/>
    <mergeCell ref="L49:L50"/>
    <mergeCell ref="M49:M50"/>
    <mergeCell ref="B51:B53"/>
    <mergeCell ref="G51:G53"/>
    <mergeCell ref="D52:D53"/>
    <mergeCell ref="F52:F53"/>
    <mergeCell ref="H52:H53"/>
    <mergeCell ref="I52:I53"/>
    <mergeCell ref="J52:J53"/>
    <mergeCell ref="K52:K53"/>
    <mergeCell ref="L52:L53"/>
    <mergeCell ref="M52:M53"/>
    <mergeCell ref="D49:D50"/>
    <mergeCell ref="F49:F50"/>
    <mergeCell ref="B48:B50"/>
    <mergeCell ref="G48:G50"/>
    <mergeCell ref="H56:H57"/>
    <mergeCell ref="I56:I57"/>
    <mergeCell ref="J56:J57"/>
    <mergeCell ref="K56:K57"/>
    <mergeCell ref="L56:L57"/>
    <mergeCell ref="M56:M57"/>
    <mergeCell ref="B58:B60"/>
    <mergeCell ref="G58:G60"/>
    <mergeCell ref="D59:D60"/>
    <mergeCell ref="F59:F60"/>
    <mergeCell ref="H59:H60"/>
    <mergeCell ref="I59:I60"/>
    <mergeCell ref="J59:J60"/>
    <mergeCell ref="K59:K60"/>
    <mergeCell ref="L59:L60"/>
    <mergeCell ref="M59:M60"/>
    <mergeCell ref="B55:B57"/>
    <mergeCell ref="C55:C57"/>
    <mergeCell ref="G55:G57"/>
    <mergeCell ref="D56:D57"/>
    <mergeCell ref="F56:F57"/>
    <mergeCell ref="C73:C75"/>
    <mergeCell ref="G73:G75"/>
    <mergeCell ref="D74:D75"/>
    <mergeCell ref="F74:F75"/>
    <mergeCell ref="H74:H75"/>
    <mergeCell ref="I74:I75"/>
    <mergeCell ref="J74:J75"/>
    <mergeCell ref="K74:K75"/>
    <mergeCell ref="L74:L75"/>
    <mergeCell ref="B76:B78"/>
    <mergeCell ref="C76:C78"/>
    <mergeCell ref="G76:G78"/>
    <mergeCell ref="D77:D78"/>
    <mergeCell ref="F77:F78"/>
    <mergeCell ref="H77:H78"/>
    <mergeCell ref="I77:I78"/>
    <mergeCell ref="J77:J78"/>
    <mergeCell ref="K77:K78"/>
    <mergeCell ref="B79:B81"/>
    <mergeCell ref="C79:C81"/>
    <mergeCell ref="G79:G81"/>
    <mergeCell ref="D80:D81"/>
    <mergeCell ref="F80:F81"/>
    <mergeCell ref="H80:H81"/>
    <mergeCell ref="I80:I81"/>
    <mergeCell ref="J80:J81"/>
    <mergeCell ref="K80:K81"/>
    <mergeCell ref="L92:L93"/>
    <mergeCell ref="M92:M93"/>
    <mergeCell ref="B85:B87"/>
    <mergeCell ref="C85:C87"/>
    <mergeCell ref="G85:G87"/>
    <mergeCell ref="D86:D87"/>
    <mergeCell ref="F86:F87"/>
    <mergeCell ref="H86:H87"/>
    <mergeCell ref="I86:I87"/>
    <mergeCell ref="J86:J87"/>
    <mergeCell ref="B91:B93"/>
    <mergeCell ref="C91:C93"/>
    <mergeCell ref="G91:G93"/>
    <mergeCell ref="D92:D93"/>
    <mergeCell ref="F92:F93"/>
    <mergeCell ref="H92:H93"/>
    <mergeCell ref="I92:I93"/>
    <mergeCell ref="J92:J93"/>
    <mergeCell ref="K92:K93"/>
    <mergeCell ref="L89:L90"/>
    <mergeCell ref="M89:M90"/>
    <mergeCell ref="D89:D90"/>
    <mergeCell ref="F89:F90"/>
    <mergeCell ref="H89:H90"/>
    <mergeCell ref="L95:L96"/>
    <mergeCell ref="M95:M96"/>
    <mergeCell ref="B97:B99"/>
    <mergeCell ref="C97:C99"/>
    <mergeCell ref="G97:G99"/>
    <mergeCell ref="D98:D99"/>
    <mergeCell ref="F98:F99"/>
    <mergeCell ref="H98:H99"/>
    <mergeCell ref="I98:I99"/>
    <mergeCell ref="J98:J99"/>
    <mergeCell ref="K98:K99"/>
    <mergeCell ref="L98:L99"/>
    <mergeCell ref="M98:M99"/>
    <mergeCell ref="B94:B96"/>
    <mergeCell ref="C94:C96"/>
    <mergeCell ref="G94:G96"/>
    <mergeCell ref="D95:D96"/>
    <mergeCell ref="F95:F96"/>
    <mergeCell ref="H95:H96"/>
    <mergeCell ref="I95:I96"/>
    <mergeCell ref="J95:J96"/>
    <mergeCell ref="K95:K96"/>
    <mergeCell ref="L101:L102"/>
    <mergeCell ref="M101:M102"/>
    <mergeCell ref="B103:B105"/>
    <mergeCell ref="C103:C105"/>
    <mergeCell ref="G103:G105"/>
    <mergeCell ref="D104:D105"/>
    <mergeCell ref="F104:F105"/>
    <mergeCell ref="H104:H105"/>
    <mergeCell ref="I104:I105"/>
    <mergeCell ref="J104:J105"/>
    <mergeCell ref="K104:K105"/>
    <mergeCell ref="L104:L105"/>
    <mergeCell ref="M104:M105"/>
    <mergeCell ref="B100:B102"/>
    <mergeCell ref="C100:C102"/>
    <mergeCell ref="G100:G102"/>
    <mergeCell ref="D101:D102"/>
    <mergeCell ref="F101:F102"/>
    <mergeCell ref="H101:H102"/>
    <mergeCell ref="I101:I102"/>
    <mergeCell ref="J101:J102"/>
    <mergeCell ref="K101:K102"/>
    <mergeCell ref="L107:L108"/>
    <mergeCell ref="M107:M108"/>
    <mergeCell ref="B109:B110"/>
    <mergeCell ref="D109:D110"/>
    <mergeCell ref="E109:E110"/>
    <mergeCell ref="F109:F110"/>
    <mergeCell ref="G109:G110"/>
    <mergeCell ref="H109:H110"/>
    <mergeCell ref="I109:I110"/>
    <mergeCell ref="J109:J110"/>
    <mergeCell ref="K109:K110"/>
    <mergeCell ref="L109:L110"/>
    <mergeCell ref="M109:M110"/>
    <mergeCell ref="B106:B108"/>
    <mergeCell ref="C106:C108"/>
    <mergeCell ref="G106:G108"/>
    <mergeCell ref="D107:D108"/>
    <mergeCell ref="F107:F108"/>
    <mergeCell ref="H107:H108"/>
    <mergeCell ref="I107:I108"/>
    <mergeCell ref="J107:J108"/>
    <mergeCell ref="K107:K108"/>
  </mergeCells>
  <hyperlinks>
    <hyperlink ref="O3" location="ОГЛАВЛЕНИЕ!A1" display="Назад в ОГЛАВЛЕНИЕ"/>
  </hyperlink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zoomScale="115" zoomScaleNormal="115" workbookViewId="0">
      <selection activeCell="C21" sqref="C21"/>
    </sheetView>
  </sheetViews>
  <sheetFormatPr defaultColWidth="9.109375" defaultRowHeight="14.4" x14ac:dyDescent="0.3"/>
  <cols>
    <col min="1" max="1" width="9.109375" style="91"/>
    <col min="2" max="2" width="6.5546875" style="91" customWidth="1"/>
    <col min="3" max="3" width="52.109375" style="91" customWidth="1"/>
    <col min="4" max="4" width="0" style="91" hidden="1" customWidth="1"/>
    <col min="5" max="5" width="26.5546875" style="91" customWidth="1"/>
    <col min="6" max="7" width="9.109375" style="91"/>
    <col min="8" max="8" width="20.88671875" style="91" customWidth="1"/>
    <col min="9" max="14" width="9.109375" style="91"/>
    <col min="15" max="15" width="20.6640625" style="91" customWidth="1"/>
    <col min="16" max="16384" width="9.109375" style="91"/>
  </cols>
  <sheetData>
    <row r="2" spans="2:8" x14ac:dyDescent="0.3">
      <c r="B2" s="90" t="s">
        <v>568</v>
      </c>
    </row>
    <row r="3" spans="2:8" ht="18.600000000000001" customHeight="1" x14ac:dyDescent="0.3">
      <c r="B3" s="92"/>
      <c r="F3" s="90" t="s">
        <v>356</v>
      </c>
      <c r="H3" s="117" t="s">
        <v>423</v>
      </c>
    </row>
    <row r="4" spans="2:8" ht="15.75" thickBot="1" x14ac:dyDescent="0.3"/>
    <row r="5" spans="2:8" x14ac:dyDescent="0.3">
      <c r="B5" s="496" t="s">
        <v>0</v>
      </c>
      <c r="C5" s="235" t="s">
        <v>1</v>
      </c>
      <c r="D5" s="496" t="s">
        <v>303</v>
      </c>
      <c r="E5" s="123" t="s">
        <v>313</v>
      </c>
    </row>
    <row r="6" spans="2:8" ht="15" thickBot="1" x14ac:dyDescent="0.35">
      <c r="B6" s="497"/>
      <c r="C6" s="236"/>
      <c r="D6" s="497"/>
      <c r="E6" s="124" t="s">
        <v>351</v>
      </c>
    </row>
    <row r="7" spans="2:8" ht="18.600000000000001" customHeight="1" thickBot="1" x14ac:dyDescent="0.35">
      <c r="B7" s="99">
        <v>1</v>
      </c>
      <c r="C7" s="100" t="s">
        <v>569</v>
      </c>
      <c r="D7" s="115" t="s">
        <v>327</v>
      </c>
      <c r="E7" s="168">
        <v>216</v>
      </c>
    </row>
    <row r="8" spans="2:8" ht="18.600000000000001" customHeight="1" thickBot="1" x14ac:dyDescent="0.35">
      <c r="B8" s="119">
        <v>2</v>
      </c>
      <c r="C8" s="97" t="s">
        <v>570</v>
      </c>
      <c r="D8" s="124" t="s">
        <v>327</v>
      </c>
      <c r="E8" s="169">
        <v>24</v>
      </c>
    </row>
    <row r="9" spans="2:8" ht="18.600000000000001" customHeight="1" thickBot="1" x14ac:dyDescent="0.35">
      <c r="B9" s="119">
        <v>3</v>
      </c>
      <c r="C9" s="97" t="s">
        <v>571</v>
      </c>
      <c r="D9" s="124" t="s">
        <v>327</v>
      </c>
      <c r="E9" s="169">
        <v>21.5</v>
      </c>
    </row>
    <row r="10" spans="2:8" ht="18.600000000000001" customHeight="1" thickBot="1" x14ac:dyDescent="0.35">
      <c r="B10" s="119">
        <v>4</v>
      </c>
      <c r="C10" s="97" t="s">
        <v>572</v>
      </c>
      <c r="D10" s="124" t="s">
        <v>327</v>
      </c>
      <c r="E10" s="169">
        <v>10</v>
      </c>
    </row>
    <row r="11" spans="2:8" ht="18.600000000000001" customHeight="1" thickBot="1" x14ac:dyDescent="0.35">
      <c r="B11" s="119">
        <v>5</v>
      </c>
      <c r="C11" s="97" t="s">
        <v>573</v>
      </c>
      <c r="D11" s="124" t="s">
        <v>327</v>
      </c>
      <c r="E11" s="169">
        <v>13.5</v>
      </c>
    </row>
    <row r="12" spans="2:8" ht="18.600000000000001" customHeight="1" thickBot="1" x14ac:dyDescent="0.35">
      <c r="B12" s="119">
        <v>6</v>
      </c>
      <c r="C12" s="97" t="s">
        <v>574</v>
      </c>
      <c r="D12" s="124" t="s">
        <v>327</v>
      </c>
      <c r="E12" s="169">
        <v>6.5</v>
      </c>
    </row>
    <row r="13" spans="2:8" ht="18.600000000000001" customHeight="1" thickBot="1" x14ac:dyDescent="0.35">
      <c r="B13" s="119">
        <v>7</v>
      </c>
      <c r="C13" s="97" t="s">
        <v>575</v>
      </c>
      <c r="D13" s="124" t="s">
        <v>327</v>
      </c>
      <c r="E13" s="169">
        <v>31</v>
      </c>
    </row>
    <row r="14" spans="2:8" ht="18.600000000000001" customHeight="1" thickBot="1" x14ac:dyDescent="0.35">
      <c r="B14" s="119">
        <v>8</v>
      </c>
      <c r="C14" s="97" t="s">
        <v>576</v>
      </c>
      <c r="D14" s="124" t="s">
        <v>327</v>
      </c>
      <c r="E14" s="169">
        <v>4</v>
      </c>
    </row>
    <row r="15" spans="2:8" ht="18.600000000000001" customHeight="1" thickBot="1" x14ac:dyDescent="0.35">
      <c r="B15" s="119">
        <v>9</v>
      </c>
      <c r="C15" s="97" t="s">
        <v>577</v>
      </c>
      <c r="D15" s="124" t="s">
        <v>327</v>
      </c>
      <c r="E15" s="169">
        <v>10</v>
      </c>
    </row>
    <row r="16" spans="2:8" ht="18.600000000000001" customHeight="1" thickBot="1" x14ac:dyDescent="0.35">
      <c r="B16" s="119">
        <v>10</v>
      </c>
      <c r="C16" s="97" t="s">
        <v>578</v>
      </c>
      <c r="D16" s="124" t="s">
        <v>327</v>
      </c>
      <c r="E16" s="169">
        <v>3</v>
      </c>
    </row>
    <row r="17" spans="2:5" ht="18.600000000000001" customHeight="1" thickBot="1" x14ac:dyDescent="0.35">
      <c r="B17" s="119">
        <v>11</v>
      </c>
      <c r="C17" s="97" t="s">
        <v>579</v>
      </c>
      <c r="D17" s="124" t="s">
        <v>327</v>
      </c>
      <c r="E17" s="169">
        <v>3</v>
      </c>
    </row>
    <row r="18" spans="2:5" ht="18.600000000000001" customHeight="1" thickBot="1" x14ac:dyDescent="0.35">
      <c r="B18" s="119">
        <v>12</v>
      </c>
      <c r="C18" s="97" t="s">
        <v>580</v>
      </c>
      <c r="D18" s="124" t="s">
        <v>327</v>
      </c>
      <c r="E18" s="169">
        <v>2</v>
      </c>
    </row>
    <row r="19" spans="2:5" ht="15" thickBot="1" x14ac:dyDescent="0.35">
      <c r="B19" s="119">
        <v>13</v>
      </c>
      <c r="C19" s="97" t="s">
        <v>600</v>
      </c>
      <c r="D19" s="124" t="s">
        <v>327</v>
      </c>
      <c r="E19" s="169">
        <v>0.5</v>
      </c>
    </row>
  </sheetData>
  <mergeCells count="3">
    <mergeCell ref="B5:B6"/>
    <mergeCell ref="C5:C6"/>
    <mergeCell ref="D5:D6"/>
  </mergeCells>
  <hyperlinks>
    <hyperlink ref="H3" location="ОГЛАВЛЕНИЕ!A1" display="Назад в ОГЛАВЛЕНИЕ"/>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topLeftCell="A3" zoomScale="115" zoomScaleNormal="115" workbookViewId="0">
      <selection activeCell="I24" sqref="I24"/>
    </sheetView>
  </sheetViews>
  <sheetFormatPr defaultColWidth="9.109375" defaultRowHeight="14.4" x14ac:dyDescent="0.3"/>
  <cols>
    <col min="1" max="1" width="9.109375" style="91"/>
    <col min="2" max="2" width="6.5546875" style="91" customWidth="1"/>
    <col min="3" max="3" width="61.5546875" style="91" customWidth="1"/>
    <col min="4" max="4" width="9.109375" style="91" customWidth="1"/>
    <col min="5" max="5" width="26.5546875" style="91" customWidth="1"/>
    <col min="6" max="7" width="9.109375" style="91"/>
    <col min="8" max="8" width="20.88671875" style="91" customWidth="1"/>
    <col min="9" max="14" width="9.109375" style="91"/>
    <col min="15" max="15" width="20.6640625" style="91" customWidth="1"/>
    <col min="16" max="16384" width="9.109375" style="91"/>
  </cols>
  <sheetData>
    <row r="2" spans="2:8" x14ac:dyDescent="0.3">
      <c r="B2" s="90" t="s">
        <v>646</v>
      </c>
    </row>
    <row r="3" spans="2:8" ht="18.600000000000001" customHeight="1" x14ac:dyDescent="0.3">
      <c r="B3" s="92"/>
      <c r="F3" s="90" t="s">
        <v>567</v>
      </c>
      <c r="H3" s="117" t="s">
        <v>423</v>
      </c>
    </row>
    <row r="4" spans="2:8" ht="15" thickBot="1" x14ac:dyDescent="0.35"/>
    <row r="5" spans="2:8" x14ac:dyDescent="0.3">
      <c r="B5" s="235" t="s">
        <v>0</v>
      </c>
      <c r="C5" s="235" t="s">
        <v>1</v>
      </c>
      <c r="D5" s="123" t="s">
        <v>647</v>
      </c>
      <c r="E5" s="123" t="s">
        <v>313</v>
      </c>
    </row>
    <row r="6" spans="2:8" ht="15" thickBot="1" x14ac:dyDescent="0.35">
      <c r="B6" s="266"/>
      <c r="C6" s="236"/>
      <c r="D6" s="158" t="s">
        <v>648</v>
      </c>
      <c r="E6" s="124" t="s">
        <v>649</v>
      </c>
    </row>
    <row r="7" spans="2:8" x14ac:dyDescent="0.3">
      <c r="B7" s="266"/>
      <c r="C7" s="500" t="s">
        <v>650</v>
      </c>
      <c r="D7" s="170"/>
      <c r="E7" s="158" t="s">
        <v>651</v>
      </c>
    </row>
    <row r="8" spans="2:8" x14ac:dyDescent="0.3">
      <c r="B8" s="266"/>
      <c r="C8" s="501"/>
      <c r="D8" s="170"/>
      <c r="E8" s="158" t="s">
        <v>652</v>
      </c>
    </row>
    <row r="9" spans="2:8" ht="20.399999999999999" x14ac:dyDescent="0.3">
      <c r="B9" s="266"/>
      <c r="C9" s="501"/>
      <c r="D9" s="170"/>
      <c r="E9" s="158" t="s">
        <v>653</v>
      </c>
    </row>
    <row r="10" spans="2:8" ht="15" thickBot="1" x14ac:dyDescent="0.35">
      <c r="B10" s="236"/>
      <c r="C10" s="502"/>
      <c r="D10" s="129"/>
      <c r="E10" s="124" t="s">
        <v>654</v>
      </c>
    </row>
    <row r="11" spans="2:8" x14ac:dyDescent="0.3">
      <c r="B11" s="235"/>
      <c r="C11" s="171" t="s">
        <v>655</v>
      </c>
      <c r="D11" s="235"/>
      <c r="E11" s="158" t="s">
        <v>658</v>
      </c>
    </row>
    <row r="12" spans="2:8" x14ac:dyDescent="0.3">
      <c r="B12" s="266"/>
      <c r="C12" s="171" t="s">
        <v>656</v>
      </c>
      <c r="D12" s="266"/>
      <c r="E12" s="158" t="s">
        <v>659</v>
      </c>
    </row>
    <row r="13" spans="2:8" ht="15" thickBot="1" x14ac:dyDescent="0.35">
      <c r="B13" s="236"/>
      <c r="C13" s="172" t="s">
        <v>657</v>
      </c>
      <c r="D13" s="236"/>
      <c r="E13" s="124" t="s">
        <v>660</v>
      </c>
    </row>
    <row r="14" spans="2:8" x14ac:dyDescent="0.3">
      <c r="B14" s="235">
        <v>1</v>
      </c>
      <c r="C14" s="95" t="s">
        <v>661</v>
      </c>
      <c r="D14" s="235" t="s">
        <v>664</v>
      </c>
      <c r="E14" s="498">
        <v>989</v>
      </c>
    </row>
    <row r="15" spans="2:8" ht="15" thickBot="1" x14ac:dyDescent="0.35">
      <c r="B15" s="266"/>
      <c r="C15" s="95" t="s">
        <v>662</v>
      </c>
      <c r="D15" s="236"/>
      <c r="E15" s="499"/>
    </row>
    <row r="16" spans="2:8" ht="15" thickBot="1" x14ac:dyDescent="0.35">
      <c r="B16" s="236"/>
      <c r="C16" s="97" t="s">
        <v>663</v>
      </c>
      <c r="D16" s="124" t="s">
        <v>665</v>
      </c>
      <c r="E16" s="188">
        <v>930</v>
      </c>
    </row>
    <row r="17" spans="2:5" x14ac:dyDescent="0.3">
      <c r="B17" s="235">
        <v>2</v>
      </c>
      <c r="C17" s="95" t="s">
        <v>666</v>
      </c>
      <c r="D17" s="235" t="s">
        <v>664</v>
      </c>
      <c r="E17" s="498">
        <v>989</v>
      </c>
    </row>
    <row r="18" spans="2:5" ht="15" thickBot="1" x14ac:dyDescent="0.35">
      <c r="B18" s="266"/>
      <c r="C18" s="95" t="s">
        <v>667</v>
      </c>
      <c r="D18" s="236"/>
      <c r="E18" s="499"/>
    </row>
    <row r="19" spans="2:5" ht="15" thickBot="1" x14ac:dyDescent="0.35">
      <c r="B19" s="236"/>
      <c r="C19" s="97" t="s">
        <v>668</v>
      </c>
      <c r="D19" s="124" t="s">
        <v>665</v>
      </c>
      <c r="E19" s="188">
        <v>881</v>
      </c>
    </row>
    <row r="20" spans="2:5" ht="15" thickBot="1" x14ac:dyDescent="0.35">
      <c r="B20" s="119">
        <v>3</v>
      </c>
      <c r="C20" s="97" t="s">
        <v>669</v>
      </c>
      <c r="D20" s="124" t="s">
        <v>9</v>
      </c>
      <c r="E20" s="188">
        <v>1560</v>
      </c>
    </row>
    <row r="21" spans="2:5" ht="15" thickBot="1" x14ac:dyDescent="0.35">
      <c r="B21" s="119">
        <v>4</v>
      </c>
      <c r="C21" s="97" t="s">
        <v>670</v>
      </c>
      <c r="D21" s="124" t="s">
        <v>9</v>
      </c>
      <c r="E21" s="188">
        <v>505</v>
      </c>
    </row>
    <row r="22" spans="2:5" ht="15" thickBot="1" x14ac:dyDescent="0.35">
      <c r="B22" s="119">
        <v>5</v>
      </c>
      <c r="C22" s="97" t="s">
        <v>671</v>
      </c>
      <c r="D22" s="124" t="s">
        <v>9</v>
      </c>
      <c r="E22" s="188">
        <v>995</v>
      </c>
    </row>
    <row r="23" spans="2:5" ht="15" thickBot="1" x14ac:dyDescent="0.35">
      <c r="B23" s="119">
        <v>6</v>
      </c>
      <c r="C23" s="97" t="s">
        <v>672</v>
      </c>
      <c r="D23" s="124" t="s">
        <v>9</v>
      </c>
      <c r="E23" s="188">
        <v>798</v>
      </c>
    </row>
    <row r="24" spans="2:5" ht="15" thickBot="1" x14ac:dyDescent="0.35">
      <c r="B24" s="119">
        <v>7</v>
      </c>
      <c r="C24" s="97" t="s">
        <v>673</v>
      </c>
      <c r="D24" s="124" t="s">
        <v>9</v>
      </c>
      <c r="E24" s="188">
        <v>569</v>
      </c>
    </row>
    <row r="25" spans="2:5" ht="15" thickBot="1" x14ac:dyDescent="0.35">
      <c r="B25" s="119">
        <v>8</v>
      </c>
      <c r="C25" s="97" t="s">
        <v>674</v>
      </c>
      <c r="D25" s="124" t="s">
        <v>9</v>
      </c>
      <c r="E25" s="188">
        <v>995</v>
      </c>
    </row>
    <row r="26" spans="2:5" ht="15" thickBot="1" x14ac:dyDescent="0.35">
      <c r="B26" s="119">
        <v>9</v>
      </c>
      <c r="C26" s="97" t="s">
        <v>675</v>
      </c>
      <c r="D26" s="124" t="s">
        <v>9</v>
      </c>
      <c r="E26" s="188">
        <v>559</v>
      </c>
    </row>
    <row r="27" spans="2:5" ht="15" thickBot="1" x14ac:dyDescent="0.35">
      <c r="B27" s="119">
        <v>10</v>
      </c>
      <c r="C27" s="97" t="s">
        <v>676</v>
      </c>
      <c r="D27" s="124" t="s">
        <v>9</v>
      </c>
      <c r="E27" s="188">
        <v>431</v>
      </c>
    </row>
    <row r="28" spans="2:5" ht="15" thickBot="1" x14ac:dyDescent="0.35">
      <c r="B28" s="119">
        <v>11</v>
      </c>
      <c r="C28" s="97" t="s">
        <v>677</v>
      </c>
      <c r="D28" s="124" t="s">
        <v>9</v>
      </c>
      <c r="E28" s="188">
        <v>1324</v>
      </c>
    </row>
    <row r="29" spans="2:5" ht="15" thickBot="1" x14ac:dyDescent="0.35">
      <c r="B29" s="119">
        <v>12</v>
      </c>
      <c r="C29" s="97" t="s">
        <v>678</v>
      </c>
      <c r="D29" s="124" t="s">
        <v>9</v>
      </c>
      <c r="E29" s="188">
        <v>479</v>
      </c>
    </row>
    <row r="30" spans="2:5" ht="15" thickBot="1" x14ac:dyDescent="0.35">
      <c r="B30" s="119">
        <v>13</v>
      </c>
      <c r="C30" s="97" t="s">
        <v>679</v>
      </c>
      <c r="D30" s="124" t="s">
        <v>9</v>
      </c>
      <c r="E30" s="188">
        <v>463</v>
      </c>
    </row>
    <row r="31" spans="2:5" ht="15" thickBot="1" x14ac:dyDescent="0.35">
      <c r="B31" s="119">
        <v>14</v>
      </c>
      <c r="C31" s="97" t="s">
        <v>680</v>
      </c>
      <c r="D31" s="124" t="s">
        <v>9</v>
      </c>
      <c r="E31" s="188">
        <v>1994</v>
      </c>
    </row>
    <row r="32" spans="2:5" ht="15" thickBot="1" x14ac:dyDescent="0.35">
      <c r="B32" s="119">
        <v>15</v>
      </c>
      <c r="C32" s="97" t="s">
        <v>681</v>
      </c>
      <c r="D32" s="124" t="s">
        <v>9</v>
      </c>
      <c r="E32" s="188">
        <v>798</v>
      </c>
    </row>
    <row r="33" spans="2:5" ht="15" thickBot="1" x14ac:dyDescent="0.35">
      <c r="B33" s="119">
        <v>16</v>
      </c>
      <c r="C33" s="97" t="s">
        <v>682</v>
      </c>
      <c r="D33" s="124" t="s">
        <v>9</v>
      </c>
      <c r="E33" s="188">
        <v>1994</v>
      </c>
    </row>
    <row r="34" spans="2:5" ht="15" thickBot="1" x14ac:dyDescent="0.35">
      <c r="B34" s="119">
        <v>17</v>
      </c>
      <c r="C34" s="97" t="s">
        <v>683</v>
      </c>
      <c r="D34" s="124" t="s">
        <v>9</v>
      </c>
      <c r="E34" s="188">
        <v>69</v>
      </c>
    </row>
    <row r="35" spans="2:5" ht="15" thickBot="1" x14ac:dyDescent="0.35">
      <c r="B35" s="119">
        <v>18</v>
      </c>
      <c r="C35" s="97" t="s">
        <v>684</v>
      </c>
      <c r="D35" s="124" t="s">
        <v>9</v>
      </c>
      <c r="E35" s="215">
        <v>3.1</v>
      </c>
    </row>
    <row r="37" spans="2:5" ht="66.599999999999994" customHeight="1" x14ac:dyDescent="0.3">
      <c r="B37" s="228" t="s">
        <v>685</v>
      </c>
      <c r="C37" s="229"/>
      <c r="D37" s="229"/>
      <c r="E37" s="229"/>
    </row>
  </sheetData>
  <mergeCells count="12">
    <mergeCell ref="C5:C6"/>
    <mergeCell ref="B5:B10"/>
    <mergeCell ref="C7:C10"/>
    <mergeCell ref="B11:B13"/>
    <mergeCell ref="D11:D13"/>
    <mergeCell ref="B37:E37"/>
    <mergeCell ref="B14:B16"/>
    <mergeCell ref="D14:D15"/>
    <mergeCell ref="E14:E15"/>
    <mergeCell ref="B17:B19"/>
    <mergeCell ref="D17:D18"/>
    <mergeCell ref="E17:E18"/>
  </mergeCells>
  <hyperlinks>
    <hyperlink ref="H3" location="ОГЛАВЛЕНИЕ!A1" display="Назад в ОГЛАВЛЕНИЕ"/>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B2:K41"/>
  <sheetViews>
    <sheetView zoomScale="115" zoomScaleNormal="115" workbookViewId="0"/>
  </sheetViews>
  <sheetFormatPr defaultColWidth="8.88671875" defaultRowHeight="14.4" x14ac:dyDescent="0.3"/>
  <cols>
    <col min="1" max="1" width="2.6640625" style="91" customWidth="1"/>
    <col min="2" max="2" width="5.33203125" style="91" customWidth="1"/>
    <col min="3" max="3" width="8.5546875" style="91" customWidth="1"/>
    <col min="4" max="4" width="22.6640625" style="91" customWidth="1"/>
    <col min="5" max="5" width="9.109375" style="91" customWidth="1"/>
    <col min="6" max="6" width="9.33203125" style="91" customWidth="1"/>
    <col min="7" max="7" width="12" style="91" customWidth="1"/>
    <col min="8" max="8" width="12.33203125" style="91" customWidth="1"/>
    <col min="9" max="9" width="15.6640625" style="91" customWidth="1"/>
    <col min="10" max="10" width="12.6640625" style="91" customWidth="1"/>
    <col min="11" max="11" width="20.5546875" style="91" customWidth="1"/>
    <col min="12" max="16384" width="8.88671875" style="91"/>
  </cols>
  <sheetData>
    <row r="2" spans="2:11" x14ac:dyDescent="0.3">
      <c r="B2" s="173" t="s">
        <v>357</v>
      </c>
      <c r="K2" s="117" t="s">
        <v>423</v>
      </c>
    </row>
    <row r="3" spans="2:11" x14ac:dyDescent="0.3">
      <c r="B3" s="92"/>
      <c r="J3" s="116" t="s">
        <v>645</v>
      </c>
    </row>
    <row r="4" spans="2:11" ht="15" thickBot="1" x14ac:dyDescent="0.35"/>
    <row r="5" spans="2:11" ht="15" thickBot="1" x14ac:dyDescent="0.35">
      <c r="B5" s="496" t="s">
        <v>0</v>
      </c>
      <c r="C5" s="496" t="s">
        <v>358</v>
      </c>
      <c r="D5" s="496" t="s">
        <v>359</v>
      </c>
      <c r="E5" s="503" t="s">
        <v>360</v>
      </c>
      <c r="F5" s="504"/>
      <c r="G5" s="504"/>
      <c r="H5" s="504"/>
      <c r="I5" s="505"/>
    </row>
    <row r="6" spans="2:11" x14ac:dyDescent="0.3">
      <c r="B6" s="506"/>
      <c r="C6" s="506"/>
      <c r="D6" s="506"/>
      <c r="E6" s="496" t="s">
        <v>686</v>
      </c>
      <c r="F6" s="496" t="s">
        <v>361</v>
      </c>
      <c r="G6" s="174" t="s">
        <v>362</v>
      </c>
      <c r="H6" s="174" t="s">
        <v>364</v>
      </c>
      <c r="I6" s="496" t="s">
        <v>687</v>
      </c>
    </row>
    <row r="7" spans="2:11" ht="15" thickBot="1" x14ac:dyDescent="0.35">
      <c r="B7" s="497"/>
      <c r="C7" s="497"/>
      <c r="D7" s="497"/>
      <c r="E7" s="497"/>
      <c r="F7" s="497"/>
      <c r="G7" s="175" t="s">
        <v>363</v>
      </c>
      <c r="H7" s="175" t="s">
        <v>363</v>
      </c>
      <c r="I7" s="497"/>
    </row>
    <row r="8" spans="2:11" ht="15" thickBot="1" x14ac:dyDescent="0.35">
      <c r="B8" s="503" t="s">
        <v>365</v>
      </c>
      <c r="C8" s="504"/>
      <c r="D8" s="504"/>
      <c r="E8" s="504"/>
      <c r="F8" s="504"/>
      <c r="G8" s="504"/>
      <c r="H8" s="504"/>
      <c r="I8" s="505"/>
    </row>
    <row r="9" spans="2:11" ht="15" thickBot="1" x14ac:dyDescent="0.35">
      <c r="B9" s="125">
        <v>1</v>
      </c>
      <c r="C9" s="175" t="s">
        <v>321</v>
      </c>
      <c r="D9" s="175" t="s">
        <v>366</v>
      </c>
      <c r="E9" s="175" t="s">
        <v>367</v>
      </c>
      <c r="F9" s="175" t="s">
        <v>367</v>
      </c>
      <c r="G9" s="175" t="s">
        <v>367</v>
      </c>
      <c r="H9" s="175" t="s">
        <v>367</v>
      </c>
      <c r="I9" s="175" t="s">
        <v>39</v>
      </c>
    </row>
    <row r="10" spans="2:11" ht="15" thickBot="1" x14ac:dyDescent="0.35">
      <c r="B10" s="125">
        <v>2</v>
      </c>
      <c r="C10" s="175" t="s">
        <v>317</v>
      </c>
      <c r="D10" s="175" t="s">
        <v>368</v>
      </c>
      <c r="E10" s="175" t="s">
        <v>367</v>
      </c>
      <c r="F10" s="175" t="s">
        <v>367</v>
      </c>
      <c r="G10" s="175" t="s">
        <v>367</v>
      </c>
      <c r="H10" s="175" t="s">
        <v>367</v>
      </c>
      <c r="I10" s="175" t="s">
        <v>39</v>
      </c>
    </row>
    <row r="11" spans="2:11" ht="15" thickBot="1" x14ac:dyDescent="0.35">
      <c r="B11" s="125">
        <v>3</v>
      </c>
      <c r="C11" s="175" t="s">
        <v>318</v>
      </c>
      <c r="D11" s="175" t="s">
        <v>369</v>
      </c>
      <c r="E11" s="175" t="s">
        <v>367</v>
      </c>
      <c r="F11" s="175" t="s">
        <v>367</v>
      </c>
      <c r="G11" s="175" t="s">
        <v>367</v>
      </c>
      <c r="H11" s="175" t="s">
        <v>367</v>
      </c>
      <c r="I11" s="175" t="s">
        <v>39</v>
      </c>
    </row>
    <row r="12" spans="2:11" ht="15" thickBot="1" x14ac:dyDescent="0.35">
      <c r="B12" s="125">
        <v>4</v>
      </c>
      <c r="C12" s="175" t="s">
        <v>320</v>
      </c>
      <c r="D12" s="175" t="s">
        <v>370</v>
      </c>
      <c r="E12" s="175" t="s">
        <v>367</v>
      </c>
      <c r="F12" s="175" t="s">
        <v>367</v>
      </c>
      <c r="G12" s="175" t="s">
        <v>367</v>
      </c>
      <c r="H12" s="175" t="s">
        <v>367</v>
      </c>
      <c r="I12" s="175" t="s">
        <v>39</v>
      </c>
    </row>
    <row r="13" spans="2:11" ht="15" thickBot="1" x14ac:dyDescent="0.35">
      <c r="B13" s="125">
        <v>5</v>
      </c>
      <c r="C13" s="175" t="s">
        <v>319</v>
      </c>
      <c r="D13" s="175" t="s">
        <v>371</v>
      </c>
      <c r="E13" s="175" t="s">
        <v>367</v>
      </c>
      <c r="F13" s="175" t="s">
        <v>367</v>
      </c>
      <c r="G13" s="175" t="s">
        <v>367</v>
      </c>
      <c r="H13" s="175" t="s">
        <v>367</v>
      </c>
      <c r="I13" s="175" t="s">
        <v>39</v>
      </c>
    </row>
    <row r="14" spans="2:11" ht="15" thickBot="1" x14ac:dyDescent="0.35">
      <c r="B14" s="125">
        <v>6</v>
      </c>
      <c r="C14" s="175" t="s">
        <v>372</v>
      </c>
      <c r="D14" s="175" t="s">
        <v>373</v>
      </c>
      <c r="E14" s="175" t="s">
        <v>367</v>
      </c>
      <c r="F14" s="175" t="s">
        <v>367</v>
      </c>
      <c r="G14" s="175" t="s">
        <v>367</v>
      </c>
      <c r="H14" s="175" t="s">
        <v>367</v>
      </c>
      <c r="I14" s="175" t="s">
        <v>39</v>
      </c>
    </row>
    <row r="15" spans="2:11" ht="15" thickBot="1" x14ac:dyDescent="0.35">
      <c r="B15" s="125">
        <v>7</v>
      </c>
      <c r="C15" s="175" t="s">
        <v>374</v>
      </c>
      <c r="D15" s="175" t="s">
        <v>375</v>
      </c>
      <c r="E15" s="175" t="s">
        <v>367</v>
      </c>
      <c r="F15" s="175" t="s">
        <v>367</v>
      </c>
      <c r="G15" s="175" t="s">
        <v>367</v>
      </c>
      <c r="H15" s="175" t="s">
        <v>367</v>
      </c>
      <c r="I15" s="175" t="s">
        <v>39</v>
      </c>
    </row>
    <row r="16" spans="2:11" ht="15" thickBot="1" x14ac:dyDescent="0.35">
      <c r="B16" s="125">
        <v>8</v>
      </c>
      <c r="C16" s="175" t="s">
        <v>376</v>
      </c>
      <c r="D16" s="175" t="s">
        <v>377</v>
      </c>
      <c r="E16" s="175" t="s">
        <v>39</v>
      </c>
      <c r="F16" s="175" t="s">
        <v>367</v>
      </c>
      <c r="G16" s="175" t="s">
        <v>367</v>
      </c>
      <c r="H16" s="175" t="s">
        <v>367</v>
      </c>
      <c r="I16" s="175" t="s">
        <v>39</v>
      </c>
    </row>
    <row r="17" spans="2:9" ht="15" thickBot="1" x14ac:dyDescent="0.35">
      <c r="B17" s="125">
        <v>9</v>
      </c>
      <c r="C17" s="175" t="s">
        <v>378</v>
      </c>
      <c r="D17" s="175" t="s">
        <v>379</v>
      </c>
      <c r="E17" s="175" t="s">
        <v>39</v>
      </c>
      <c r="F17" s="175" t="s">
        <v>367</v>
      </c>
      <c r="G17" s="175" t="s">
        <v>367</v>
      </c>
      <c r="H17" s="175" t="s">
        <v>367</v>
      </c>
      <c r="I17" s="175" t="s">
        <v>39</v>
      </c>
    </row>
    <row r="18" spans="2:9" ht="15" thickBot="1" x14ac:dyDescent="0.35">
      <c r="B18" s="503" t="s">
        <v>380</v>
      </c>
      <c r="C18" s="504"/>
      <c r="D18" s="504"/>
      <c r="E18" s="504"/>
      <c r="F18" s="504"/>
      <c r="G18" s="504"/>
      <c r="H18" s="504"/>
      <c r="I18" s="505"/>
    </row>
    <row r="19" spans="2:9" ht="24.6" thickBot="1" x14ac:dyDescent="0.35">
      <c r="B19" s="125">
        <v>1</v>
      </c>
      <c r="C19" s="175" t="s">
        <v>381</v>
      </c>
      <c r="D19" s="175" t="s">
        <v>688</v>
      </c>
      <c r="E19" s="175" t="s">
        <v>367</v>
      </c>
      <c r="F19" s="175" t="s">
        <v>367</v>
      </c>
      <c r="G19" s="175" t="s">
        <v>367</v>
      </c>
      <c r="H19" s="175" t="s">
        <v>367</v>
      </c>
      <c r="I19" s="175" t="s">
        <v>39</v>
      </c>
    </row>
    <row r="20" spans="2:9" x14ac:dyDescent="0.3">
      <c r="B20" s="496">
        <v>2</v>
      </c>
      <c r="C20" s="496" t="s">
        <v>317</v>
      </c>
      <c r="D20" s="174" t="s">
        <v>689</v>
      </c>
      <c r="E20" s="496" t="s">
        <v>367</v>
      </c>
      <c r="F20" s="496" t="s">
        <v>367</v>
      </c>
      <c r="G20" s="496" t="s">
        <v>367</v>
      </c>
      <c r="H20" s="496" t="s">
        <v>367</v>
      </c>
      <c r="I20" s="496" t="s">
        <v>39</v>
      </c>
    </row>
    <row r="21" spans="2:9" ht="15" thickBot="1" x14ac:dyDescent="0.35">
      <c r="B21" s="497"/>
      <c r="C21" s="497"/>
      <c r="D21" s="175" t="s">
        <v>690</v>
      </c>
      <c r="E21" s="497"/>
      <c r="F21" s="497"/>
      <c r="G21" s="497"/>
      <c r="H21" s="497"/>
      <c r="I21" s="497"/>
    </row>
    <row r="22" spans="2:9" ht="24.6" thickBot="1" x14ac:dyDescent="0.35">
      <c r="B22" s="125">
        <v>3</v>
      </c>
      <c r="C22" s="175" t="s">
        <v>318</v>
      </c>
      <c r="D22" s="175" t="s">
        <v>691</v>
      </c>
      <c r="E22" s="175" t="s">
        <v>367</v>
      </c>
      <c r="F22" s="175" t="s">
        <v>367</v>
      </c>
      <c r="G22" s="175" t="s">
        <v>367</v>
      </c>
      <c r="H22" s="175" t="s">
        <v>367</v>
      </c>
      <c r="I22" s="175" t="s">
        <v>39</v>
      </c>
    </row>
    <row r="23" spans="2:9" ht="24.6" thickBot="1" x14ac:dyDescent="0.35">
      <c r="B23" s="125">
        <v>4</v>
      </c>
      <c r="C23" s="175" t="s">
        <v>372</v>
      </c>
      <c r="D23" s="175" t="s">
        <v>692</v>
      </c>
      <c r="E23" s="175" t="s">
        <v>367</v>
      </c>
      <c r="F23" s="175" t="s">
        <v>367</v>
      </c>
      <c r="G23" s="175" t="s">
        <v>367</v>
      </c>
      <c r="H23" s="175" t="s">
        <v>367</v>
      </c>
      <c r="I23" s="175" t="s">
        <v>367</v>
      </c>
    </row>
    <row r="24" spans="2:9" ht="24.6" thickBot="1" x14ac:dyDescent="0.35">
      <c r="B24" s="125">
        <v>5</v>
      </c>
      <c r="C24" s="175" t="s">
        <v>693</v>
      </c>
      <c r="D24" s="175" t="s">
        <v>694</v>
      </c>
      <c r="E24" s="175" t="s">
        <v>39</v>
      </c>
      <c r="F24" s="175" t="s">
        <v>367</v>
      </c>
      <c r="G24" s="175" t="s">
        <v>39</v>
      </c>
      <c r="H24" s="175" t="s">
        <v>39</v>
      </c>
      <c r="I24" s="175" t="s">
        <v>367</v>
      </c>
    </row>
    <row r="25" spans="2:9" x14ac:dyDescent="0.3">
      <c r="B25" s="496">
        <v>6</v>
      </c>
      <c r="C25" s="496" t="s">
        <v>695</v>
      </c>
      <c r="D25" s="174" t="s">
        <v>696</v>
      </c>
      <c r="E25" s="496" t="s">
        <v>39</v>
      </c>
      <c r="F25" s="496" t="s">
        <v>367</v>
      </c>
      <c r="G25" s="496" t="s">
        <v>39</v>
      </c>
      <c r="H25" s="496" t="s">
        <v>39</v>
      </c>
      <c r="I25" s="496" t="s">
        <v>367</v>
      </c>
    </row>
    <row r="26" spans="2:9" ht="15" thickBot="1" x14ac:dyDescent="0.35">
      <c r="B26" s="497"/>
      <c r="C26" s="497"/>
      <c r="D26" s="175" t="s">
        <v>697</v>
      </c>
      <c r="E26" s="497"/>
      <c r="F26" s="497"/>
      <c r="G26" s="497"/>
      <c r="H26" s="497"/>
      <c r="I26" s="497"/>
    </row>
    <row r="27" spans="2:9" x14ac:dyDescent="0.3">
      <c r="B27" s="496">
        <v>7</v>
      </c>
      <c r="C27" s="496" t="s">
        <v>698</v>
      </c>
      <c r="D27" s="174" t="s">
        <v>699</v>
      </c>
      <c r="E27" s="496" t="s">
        <v>39</v>
      </c>
      <c r="F27" s="496" t="s">
        <v>367</v>
      </c>
      <c r="G27" s="496" t="s">
        <v>39</v>
      </c>
      <c r="H27" s="496" t="s">
        <v>39</v>
      </c>
      <c r="I27" s="496" t="s">
        <v>367</v>
      </c>
    </row>
    <row r="28" spans="2:9" ht="15" thickBot="1" x14ac:dyDescent="0.35">
      <c r="B28" s="497"/>
      <c r="C28" s="497"/>
      <c r="D28" s="175" t="s">
        <v>700</v>
      </c>
      <c r="E28" s="497"/>
      <c r="F28" s="497"/>
      <c r="G28" s="497"/>
      <c r="H28" s="497"/>
      <c r="I28" s="497"/>
    </row>
    <row r="29" spans="2:9" x14ac:dyDescent="0.3">
      <c r="B29" s="496">
        <v>8</v>
      </c>
      <c r="C29" s="496" t="s">
        <v>701</v>
      </c>
      <c r="D29" s="174" t="s">
        <v>702</v>
      </c>
      <c r="E29" s="496" t="s">
        <v>39</v>
      </c>
      <c r="F29" s="496" t="s">
        <v>367</v>
      </c>
      <c r="G29" s="496" t="s">
        <v>39</v>
      </c>
      <c r="H29" s="496" t="s">
        <v>39</v>
      </c>
      <c r="I29" s="496" t="s">
        <v>367</v>
      </c>
    </row>
    <row r="30" spans="2:9" ht="15" thickBot="1" x14ac:dyDescent="0.35">
      <c r="B30" s="497"/>
      <c r="C30" s="497"/>
      <c r="D30" s="175" t="s">
        <v>703</v>
      </c>
      <c r="E30" s="497"/>
      <c r="F30" s="497"/>
      <c r="G30" s="497"/>
      <c r="H30" s="497"/>
      <c r="I30" s="497"/>
    </row>
    <row r="31" spans="2:9" ht="15" thickBot="1" x14ac:dyDescent="0.35">
      <c r="B31" s="503" t="s">
        <v>383</v>
      </c>
      <c r="C31" s="504"/>
      <c r="D31" s="504"/>
      <c r="E31" s="504"/>
      <c r="F31" s="504"/>
      <c r="G31" s="504"/>
      <c r="H31" s="504"/>
      <c r="I31" s="505"/>
    </row>
    <row r="32" spans="2:9" ht="15" thickBot="1" x14ac:dyDescent="0.35">
      <c r="B32" s="125">
        <v>1</v>
      </c>
      <c r="C32" s="175" t="s">
        <v>372</v>
      </c>
      <c r="D32" s="175" t="s">
        <v>373</v>
      </c>
      <c r="E32" s="175" t="s">
        <v>39</v>
      </c>
      <c r="F32" s="175" t="s">
        <v>367</v>
      </c>
      <c r="G32" s="175" t="s">
        <v>367</v>
      </c>
      <c r="H32" s="175" t="s">
        <v>367</v>
      </c>
      <c r="I32" s="175"/>
    </row>
    <row r="33" spans="2:9" ht="15" thickBot="1" x14ac:dyDescent="0.35">
      <c r="B33" s="125">
        <v>2</v>
      </c>
      <c r="C33" s="175" t="s">
        <v>384</v>
      </c>
      <c r="D33" s="175" t="s">
        <v>385</v>
      </c>
      <c r="E33" s="175" t="s">
        <v>39</v>
      </c>
      <c r="F33" s="175" t="s">
        <v>367</v>
      </c>
      <c r="G33" s="175" t="s">
        <v>367</v>
      </c>
      <c r="H33" s="175" t="s">
        <v>367</v>
      </c>
      <c r="I33" s="175"/>
    </row>
    <row r="34" spans="2:9" ht="24.6" thickBot="1" x14ac:dyDescent="0.35">
      <c r="B34" s="125">
        <v>3</v>
      </c>
      <c r="C34" s="175" t="s">
        <v>382</v>
      </c>
      <c r="D34" s="175" t="s">
        <v>708</v>
      </c>
      <c r="E34" s="175" t="s">
        <v>39</v>
      </c>
      <c r="F34" s="175" t="s">
        <v>367</v>
      </c>
      <c r="G34" s="175" t="s">
        <v>367</v>
      </c>
      <c r="H34" s="175" t="s">
        <v>367</v>
      </c>
      <c r="I34" s="175"/>
    </row>
    <row r="35" spans="2:9" ht="24.6" thickBot="1" x14ac:dyDescent="0.35">
      <c r="B35" s="125">
        <v>4</v>
      </c>
      <c r="C35" s="175" t="s">
        <v>376</v>
      </c>
      <c r="D35" s="175" t="s">
        <v>709</v>
      </c>
      <c r="E35" s="175" t="s">
        <v>39</v>
      </c>
      <c r="F35" s="175" t="s">
        <v>367</v>
      </c>
      <c r="G35" s="175" t="s">
        <v>367</v>
      </c>
      <c r="H35" s="175" t="s">
        <v>367</v>
      </c>
      <c r="I35" s="175"/>
    </row>
    <row r="36" spans="2:9" ht="15" thickBot="1" x14ac:dyDescent="0.35">
      <c r="B36" s="503" t="s">
        <v>386</v>
      </c>
      <c r="C36" s="504"/>
      <c r="D36" s="504"/>
      <c r="E36" s="504"/>
      <c r="F36" s="504"/>
      <c r="G36" s="504"/>
      <c r="H36" s="504"/>
      <c r="I36" s="505"/>
    </row>
    <row r="37" spans="2:9" x14ac:dyDescent="0.3">
      <c r="B37" s="496">
        <v>1</v>
      </c>
      <c r="C37" s="496" t="s">
        <v>387</v>
      </c>
      <c r="D37" s="174" t="s">
        <v>704</v>
      </c>
      <c r="E37" s="496" t="s">
        <v>39</v>
      </c>
      <c r="F37" s="496" t="s">
        <v>367</v>
      </c>
      <c r="G37" s="496" t="s">
        <v>367</v>
      </c>
      <c r="H37" s="496" t="s">
        <v>367</v>
      </c>
      <c r="I37" s="496"/>
    </row>
    <row r="38" spans="2:9" ht="15" thickBot="1" x14ac:dyDescent="0.35">
      <c r="B38" s="497"/>
      <c r="C38" s="497"/>
      <c r="D38" s="175" t="s">
        <v>705</v>
      </c>
      <c r="E38" s="497"/>
      <c r="F38" s="497"/>
      <c r="G38" s="497"/>
      <c r="H38" s="497"/>
      <c r="I38" s="497"/>
    </row>
    <row r="39" spans="2:9" x14ac:dyDescent="0.3">
      <c r="B39" s="496">
        <v>2</v>
      </c>
      <c r="C39" s="496" t="s">
        <v>388</v>
      </c>
      <c r="D39" s="174" t="s">
        <v>706</v>
      </c>
      <c r="E39" s="496" t="s">
        <v>39</v>
      </c>
      <c r="F39" s="496" t="s">
        <v>367</v>
      </c>
      <c r="G39" s="496" t="s">
        <v>367</v>
      </c>
      <c r="H39" s="496" t="s">
        <v>367</v>
      </c>
      <c r="I39" s="496"/>
    </row>
    <row r="40" spans="2:9" ht="15" thickBot="1" x14ac:dyDescent="0.35">
      <c r="B40" s="497"/>
      <c r="C40" s="497"/>
      <c r="D40" s="175" t="s">
        <v>707</v>
      </c>
      <c r="E40" s="497"/>
      <c r="F40" s="497"/>
      <c r="G40" s="497"/>
      <c r="H40" s="497"/>
      <c r="I40" s="497"/>
    </row>
    <row r="41" spans="2:9" ht="15" thickBot="1" x14ac:dyDescent="0.35">
      <c r="B41" s="125">
        <v>3</v>
      </c>
      <c r="C41" s="175" t="s">
        <v>389</v>
      </c>
      <c r="D41" s="175" t="s">
        <v>390</v>
      </c>
      <c r="E41" s="175" t="s">
        <v>39</v>
      </c>
      <c r="F41" s="175" t="s">
        <v>367</v>
      </c>
      <c r="G41" s="175" t="s">
        <v>367</v>
      </c>
      <c r="H41" s="175" t="s">
        <v>367</v>
      </c>
      <c r="I41" s="175"/>
    </row>
  </sheetData>
  <mergeCells count="53">
    <mergeCell ref="I6:I7"/>
    <mergeCell ref="B8:I8"/>
    <mergeCell ref="B18:I18"/>
    <mergeCell ref="B20:B21"/>
    <mergeCell ref="C20:C21"/>
    <mergeCell ref="E20:E21"/>
    <mergeCell ref="F20:F21"/>
    <mergeCell ref="G20:G21"/>
    <mergeCell ref="H20:H21"/>
    <mergeCell ref="I20:I21"/>
    <mergeCell ref="B5:B7"/>
    <mergeCell ref="C5:C7"/>
    <mergeCell ref="D5:D7"/>
    <mergeCell ref="E5:I5"/>
    <mergeCell ref="E6:E7"/>
    <mergeCell ref="F6:F7"/>
    <mergeCell ref="H25:H26"/>
    <mergeCell ref="I25:I26"/>
    <mergeCell ref="B27:B28"/>
    <mergeCell ref="C27:C28"/>
    <mergeCell ref="E27:E28"/>
    <mergeCell ref="F27:F28"/>
    <mergeCell ref="G27:G28"/>
    <mergeCell ref="H27:H28"/>
    <mergeCell ref="I27:I28"/>
    <mergeCell ref="B25:B26"/>
    <mergeCell ref="C25:C26"/>
    <mergeCell ref="E25:E26"/>
    <mergeCell ref="F25:F26"/>
    <mergeCell ref="G25:G26"/>
    <mergeCell ref="H29:H30"/>
    <mergeCell ref="I29:I30"/>
    <mergeCell ref="B31:I31"/>
    <mergeCell ref="B36:I36"/>
    <mergeCell ref="B37:B38"/>
    <mergeCell ref="C37:C38"/>
    <mergeCell ref="E37:E38"/>
    <mergeCell ref="F37:F38"/>
    <mergeCell ref="G37:G38"/>
    <mergeCell ref="H37:H38"/>
    <mergeCell ref="I37:I38"/>
    <mergeCell ref="B29:B30"/>
    <mergeCell ref="C29:C30"/>
    <mergeCell ref="E29:E30"/>
    <mergeCell ref="F29:F30"/>
    <mergeCell ref="G29:G30"/>
    <mergeCell ref="H39:H40"/>
    <mergeCell ref="I39:I40"/>
    <mergeCell ref="B39:B40"/>
    <mergeCell ref="C39:C40"/>
    <mergeCell ref="E39:E40"/>
    <mergeCell ref="F39:F40"/>
    <mergeCell ref="G39:G40"/>
  </mergeCells>
  <hyperlinks>
    <hyperlink ref="K2"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B2:K103"/>
  <sheetViews>
    <sheetView topLeftCell="A76" zoomScale="98" zoomScaleNormal="98" workbookViewId="0">
      <selection activeCell="I12" sqref="I12"/>
    </sheetView>
  </sheetViews>
  <sheetFormatPr defaultColWidth="8.88671875" defaultRowHeight="14.4" x14ac:dyDescent="0.3"/>
  <cols>
    <col min="1" max="1" width="2.6640625" style="91" customWidth="1"/>
    <col min="2" max="2" width="6.5546875" style="91" customWidth="1"/>
    <col min="3" max="3" width="28.5546875" style="91" customWidth="1"/>
    <col min="4" max="4" width="7.6640625" style="91" customWidth="1"/>
    <col min="5" max="5" width="5.88671875" style="91" customWidth="1"/>
    <col min="6" max="6" width="7.88671875" style="91" customWidth="1"/>
    <col min="7" max="7" width="13.6640625" style="91" customWidth="1"/>
    <col min="8" max="8" width="11.6640625" style="91" customWidth="1"/>
    <col min="9" max="9" width="13.109375" style="91" customWidth="1"/>
    <col min="10" max="10" width="3.109375" style="91" customWidth="1"/>
    <col min="11" max="11" width="21.33203125" style="91" customWidth="1"/>
    <col min="12" max="16384" width="8.88671875" style="91"/>
  </cols>
  <sheetData>
    <row r="2" spans="2:11" x14ac:dyDescent="0.3">
      <c r="B2" s="90" t="s">
        <v>51</v>
      </c>
    </row>
    <row r="3" spans="2:11" x14ac:dyDescent="0.3">
      <c r="B3" s="90"/>
    </row>
    <row r="4" spans="2:11" ht="15" thickBot="1" x14ac:dyDescent="0.35">
      <c r="B4" s="90"/>
      <c r="C4" s="21"/>
      <c r="I4" s="92" t="s">
        <v>238</v>
      </c>
      <c r="K4" s="117" t="s">
        <v>423</v>
      </c>
    </row>
    <row r="5" spans="2:11" ht="15" thickBot="1" x14ac:dyDescent="0.35"/>
    <row r="6" spans="2:11" x14ac:dyDescent="0.3">
      <c r="B6" s="260" t="s">
        <v>0</v>
      </c>
      <c r="C6" s="260" t="s">
        <v>1</v>
      </c>
      <c r="D6" s="93"/>
      <c r="E6" s="263" t="s">
        <v>2</v>
      </c>
      <c r="F6" s="263" t="s">
        <v>462</v>
      </c>
      <c r="G6" s="251" t="s">
        <v>3</v>
      </c>
      <c r="H6" s="252"/>
      <c r="I6" s="253"/>
    </row>
    <row r="7" spans="2:11" x14ac:dyDescent="0.3">
      <c r="B7" s="261"/>
      <c r="C7" s="261"/>
      <c r="D7" s="126"/>
      <c r="E7" s="264"/>
      <c r="F7" s="264"/>
      <c r="G7" s="254"/>
      <c r="H7" s="255"/>
      <c r="I7" s="256"/>
    </row>
    <row r="8" spans="2:11" x14ac:dyDescent="0.3">
      <c r="B8" s="261"/>
      <c r="C8" s="261"/>
      <c r="D8" s="126"/>
      <c r="E8" s="264"/>
      <c r="F8" s="264"/>
      <c r="G8" s="254"/>
      <c r="H8" s="255"/>
      <c r="I8" s="256"/>
    </row>
    <row r="9" spans="2:11" ht="15" thickBot="1" x14ac:dyDescent="0.35">
      <c r="B9" s="261"/>
      <c r="C9" s="261"/>
      <c r="D9" s="126"/>
      <c r="E9" s="264"/>
      <c r="F9" s="264"/>
      <c r="G9" s="257"/>
      <c r="H9" s="258"/>
      <c r="I9" s="259"/>
    </row>
    <row r="10" spans="2:11" ht="51" x14ac:dyDescent="0.3">
      <c r="B10" s="261"/>
      <c r="C10" s="261"/>
      <c r="D10" s="126" t="s">
        <v>53</v>
      </c>
      <c r="E10" s="264"/>
      <c r="F10" s="264"/>
      <c r="G10" s="126" t="s">
        <v>710</v>
      </c>
      <c r="H10" s="126" t="s">
        <v>711</v>
      </c>
      <c r="I10" s="126" t="s">
        <v>712</v>
      </c>
    </row>
    <row r="11" spans="2:11" ht="40.799999999999997" x14ac:dyDescent="0.3">
      <c r="B11" s="261"/>
      <c r="C11" s="261"/>
      <c r="D11" s="127"/>
      <c r="E11" s="264"/>
      <c r="F11" s="264"/>
      <c r="G11" s="126" t="s">
        <v>4</v>
      </c>
      <c r="H11" s="126" t="s">
        <v>5</v>
      </c>
      <c r="I11" s="126" t="s">
        <v>6</v>
      </c>
    </row>
    <row r="12" spans="2:11" ht="15" thickBot="1" x14ac:dyDescent="0.35">
      <c r="B12" s="262"/>
      <c r="C12" s="262"/>
      <c r="D12" s="128"/>
      <c r="E12" s="265"/>
      <c r="F12" s="265"/>
      <c r="G12" s="129"/>
      <c r="H12" s="129"/>
      <c r="I12" s="94" t="s">
        <v>713</v>
      </c>
    </row>
    <row r="13" spans="2:11" ht="15" thickBot="1" x14ac:dyDescent="0.35">
      <c r="B13" s="235">
        <v>1</v>
      </c>
      <c r="C13" s="95" t="s">
        <v>7</v>
      </c>
      <c r="D13" s="235">
        <v>2</v>
      </c>
      <c r="E13" s="237" t="s">
        <v>9</v>
      </c>
      <c r="F13" s="120">
        <v>90</v>
      </c>
      <c r="G13" s="177">
        <v>593</v>
      </c>
      <c r="H13" s="178">
        <v>686</v>
      </c>
      <c r="I13" s="178">
        <v>820</v>
      </c>
    </row>
    <row r="14" spans="2:11" ht="15" thickBot="1" x14ac:dyDescent="0.35">
      <c r="B14" s="236"/>
      <c r="C14" s="97" t="s">
        <v>8</v>
      </c>
      <c r="D14" s="236"/>
      <c r="E14" s="238"/>
      <c r="F14" s="120">
        <v>100</v>
      </c>
      <c r="G14" s="177">
        <v>631</v>
      </c>
      <c r="H14" s="178">
        <v>730</v>
      </c>
      <c r="I14" s="178">
        <v>833</v>
      </c>
    </row>
    <row r="15" spans="2:11" ht="15" thickBot="1" x14ac:dyDescent="0.35">
      <c r="B15" s="235">
        <v>2</v>
      </c>
      <c r="C15" s="95" t="s">
        <v>10</v>
      </c>
      <c r="D15" s="235">
        <v>2</v>
      </c>
      <c r="E15" s="237" t="s">
        <v>9</v>
      </c>
      <c r="F15" s="120">
        <v>90</v>
      </c>
      <c r="G15" s="177">
        <v>1541</v>
      </c>
      <c r="H15" s="178">
        <v>1781</v>
      </c>
      <c r="I15" s="178">
        <v>2024</v>
      </c>
    </row>
    <row r="16" spans="2:11" ht="15" thickBot="1" x14ac:dyDescent="0.35">
      <c r="B16" s="236"/>
      <c r="C16" s="97" t="s">
        <v>11</v>
      </c>
      <c r="D16" s="236"/>
      <c r="E16" s="238"/>
      <c r="F16" s="120">
        <v>100</v>
      </c>
      <c r="G16" s="177">
        <v>1830</v>
      </c>
      <c r="H16" s="178">
        <v>2115</v>
      </c>
      <c r="I16" s="178">
        <v>2175</v>
      </c>
    </row>
    <row r="17" spans="2:9" ht="15" thickBot="1" x14ac:dyDescent="0.35">
      <c r="B17" s="235">
        <v>3</v>
      </c>
      <c r="C17" s="95" t="s">
        <v>10</v>
      </c>
      <c r="D17" s="235">
        <v>2</v>
      </c>
      <c r="E17" s="237" t="s">
        <v>9</v>
      </c>
      <c r="F17" s="120">
        <v>90</v>
      </c>
      <c r="G17" s="177">
        <v>2051</v>
      </c>
      <c r="H17" s="178">
        <v>2372</v>
      </c>
      <c r="I17" s="178">
        <v>2704</v>
      </c>
    </row>
    <row r="18" spans="2:9" ht="15" thickBot="1" x14ac:dyDescent="0.35">
      <c r="B18" s="236"/>
      <c r="C18" s="97" t="s">
        <v>455</v>
      </c>
      <c r="D18" s="236"/>
      <c r="E18" s="238"/>
      <c r="F18" s="120">
        <v>100</v>
      </c>
      <c r="G18" s="177">
        <v>2439</v>
      </c>
      <c r="H18" s="178">
        <v>2818</v>
      </c>
      <c r="I18" s="178">
        <v>2938</v>
      </c>
    </row>
    <row r="19" spans="2:9" ht="15" thickBot="1" x14ac:dyDescent="0.35">
      <c r="B19" s="235">
        <v>4</v>
      </c>
      <c r="C19" s="95" t="s">
        <v>12</v>
      </c>
      <c r="D19" s="235">
        <v>5</v>
      </c>
      <c r="E19" s="237" t="s">
        <v>9</v>
      </c>
      <c r="F19" s="120">
        <v>125</v>
      </c>
      <c r="G19" s="177">
        <v>1292</v>
      </c>
      <c r="H19" s="178">
        <v>1494</v>
      </c>
      <c r="I19" s="178">
        <v>2514</v>
      </c>
    </row>
    <row r="20" spans="2:9" ht="15" thickBot="1" x14ac:dyDescent="0.35">
      <c r="B20" s="236"/>
      <c r="C20" s="97" t="s">
        <v>13</v>
      </c>
      <c r="D20" s="236"/>
      <c r="E20" s="238"/>
      <c r="F20" s="120">
        <v>150</v>
      </c>
      <c r="G20" s="177">
        <v>1543</v>
      </c>
      <c r="H20" s="178">
        <v>1783</v>
      </c>
      <c r="I20" s="178">
        <v>2617</v>
      </c>
    </row>
    <row r="21" spans="2:9" ht="15" thickBot="1" x14ac:dyDescent="0.35">
      <c r="B21" s="235">
        <v>5</v>
      </c>
      <c r="C21" s="95" t="s">
        <v>14</v>
      </c>
      <c r="D21" s="235">
        <v>5</v>
      </c>
      <c r="E21" s="237" t="s">
        <v>9</v>
      </c>
      <c r="F21" s="120">
        <v>125</v>
      </c>
      <c r="G21" s="177">
        <v>1723</v>
      </c>
      <c r="H21" s="178">
        <v>1993</v>
      </c>
      <c r="I21" s="178">
        <v>3425</v>
      </c>
    </row>
    <row r="22" spans="2:9" ht="15" thickBot="1" x14ac:dyDescent="0.35">
      <c r="B22" s="236"/>
      <c r="C22" s="97" t="s">
        <v>456</v>
      </c>
      <c r="D22" s="236"/>
      <c r="E22" s="238"/>
      <c r="F22" s="120">
        <v>150</v>
      </c>
      <c r="G22" s="177">
        <v>2055</v>
      </c>
      <c r="H22" s="178">
        <v>2375</v>
      </c>
      <c r="I22" s="178">
        <v>4076</v>
      </c>
    </row>
    <row r="23" spans="2:9" x14ac:dyDescent="0.3">
      <c r="B23" s="235">
        <v>6</v>
      </c>
      <c r="C23" s="95" t="s">
        <v>714</v>
      </c>
      <c r="D23" s="235" t="s">
        <v>15</v>
      </c>
      <c r="E23" s="237" t="s">
        <v>9</v>
      </c>
      <c r="F23" s="237">
        <v>125</v>
      </c>
      <c r="G23" s="268">
        <v>3504</v>
      </c>
      <c r="H23" s="269"/>
      <c r="I23" s="243"/>
    </row>
    <row r="24" spans="2:9" x14ac:dyDescent="0.3">
      <c r="B24" s="266"/>
      <c r="C24" s="130" t="s">
        <v>715</v>
      </c>
      <c r="D24" s="266"/>
      <c r="E24" s="267"/>
      <c r="F24" s="267"/>
      <c r="G24" s="241"/>
      <c r="H24" s="270"/>
      <c r="I24" s="271"/>
    </row>
    <row r="25" spans="2:9" x14ac:dyDescent="0.3">
      <c r="B25" s="266"/>
      <c r="C25" s="130" t="s">
        <v>716</v>
      </c>
      <c r="D25" s="266"/>
      <c r="E25" s="267"/>
      <c r="F25" s="267"/>
      <c r="G25" s="241"/>
      <c r="H25" s="270"/>
      <c r="I25" s="271"/>
    </row>
    <row r="26" spans="2:9" ht="15" thickBot="1" x14ac:dyDescent="0.35">
      <c r="B26" s="266"/>
      <c r="C26" s="130" t="s">
        <v>717</v>
      </c>
      <c r="D26" s="266"/>
      <c r="E26" s="267"/>
      <c r="F26" s="238"/>
      <c r="G26" s="244"/>
      <c r="H26" s="245"/>
      <c r="I26" s="246"/>
    </row>
    <row r="27" spans="2:9" ht="15" thickBot="1" x14ac:dyDescent="0.35">
      <c r="B27" s="236"/>
      <c r="C27" s="131" t="s">
        <v>718</v>
      </c>
      <c r="D27" s="236"/>
      <c r="E27" s="238"/>
      <c r="F27" s="120">
        <v>150</v>
      </c>
      <c r="G27" s="232">
        <v>4138</v>
      </c>
      <c r="H27" s="233"/>
      <c r="I27" s="234"/>
    </row>
    <row r="28" spans="2:9" ht="15" thickBot="1" x14ac:dyDescent="0.35">
      <c r="B28" s="235">
        <v>7</v>
      </c>
      <c r="C28" s="230" t="s">
        <v>16</v>
      </c>
      <c r="D28" s="235">
        <v>20</v>
      </c>
      <c r="E28" s="237" t="s">
        <v>9</v>
      </c>
      <c r="F28" s="120" t="s">
        <v>17</v>
      </c>
      <c r="G28" s="177">
        <v>508</v>
      </c>
      <c r="H28" s="177">
        <v>588</v>
      </c>
      <c r="I28" s="178">
        <v>625</v>
      </c>
    </row>
    <row r="29" spans="2:9" ht="15" thickBot="1" x14ac:dyDescent="0.35">
      <c r="B29" s="236"/>
      <c r="C29" s="231"/>
      <c r="D29" s="236"/>
      <c r="E29" s="238"/>
      <c r="F29" s="120" t="s">
        <v>18</v>
      </c>
      <c r="G29" s="177">
        <v>561</v>
      </c>
      <c r="H29" s="177">
        <v>648</v>
      </c>
      <c r="I29" s="178">
        <v>691</v>
      </c>
    </row>
    <row r="30" spans="2:9" ht="15" thickBot="1" x14ac:dyDescent="0.35">
      <c r="B30" s="235">
        <v>8</v>
      </c>
      <c r="C30" s="230" t="s">
        <v>719</v>
      </c>
      <c r="D30" s="235">
        <v>12</v>
      </c>
      <c r="E30" s="237" t="s">
        <v>9</v>
      </c>
      <c r="F30" s="120">
        <v>90</v>
      </c>
      <c r="G30" s="177">
        <v>466</v>
      </c>
      <c r="H30" s="177">
        <v>538</v>
      </c>
      <c r="I30" s="178">
        <v>573</v>
      </c>
    </row>
    <row r="31" spans="2:9" ht="15" thickBot="1" x14ac:dyDescent="0.35">
      <c r="B31" s="236"/>
      <c r="C31" s="231"/>
      <c r="D31" s="236"/>
      <c r="E31" s="238"/>
      <c r="F31" s="120">
        <v>100</v>
      </c>
      <c r="G31" s="177">
        <v>522</v>
      </c>
      <c r="H31" s="177">
        <v>603</v>
      </c>
      <c r="I31" s="178">
        <v>639</v>
      </c>
    </row>
    <row r="32" spans="2:9" ht="15" thickBot="1" x14ac:dyDescent="0.35">
      <c r="B32" s="235">
        <v>9</v>
      </c>
      <c r="C32" s="230" t="s">
        <v>19</v>
      </c>
      <c r="D32" s="235">
        <v>12</v>
      </c>
      <c r="E32" s="237" t="s">
        <v>9</v>
      </c>
      <c r="F32" s="120">
        <v>90</v>
      </c>
      <c r="G32" s="177">
        <v>508</v>
      </c>
      <c r="H32" s="177">
        <v>588</v>
      </c>
      <c r="I32" s="178">
        <v>606</v>
      </c>
    </row>
    <row r="33" spans="2:9" ht="15" thickBot="1" x14ac:dyDescent="0.35">
      <c r="B33" s="236"/>
      <c r="C33" s="231"/>
      <c r="D33" s="236"/>
      <c r="E33" s="238"/>
      <c r="F33" s="120">
        <v>100</v>
      </c>
      <c r="G33" s="177">
        <v>569</v>
      </c>
      <c r="H33" s="177">
        <v>659</v>
      </c>
      <c r="I33" s="178">
        <v>678</v>
      </c>
    </row>
    <row r="34" spans="2:9" ht="15" thickBot="1" x14ac:dyDescent="0.35">
      <c r="B34" s="235">
        <v>10</v>
      </c>
      <c r="C34" s="230" t="s">
        <v>20</v>
      </c>
      <c r="D34" s="235">
        <v>12</v>
      </c>
      <c r="E34" s="237" t="s">
        <v>9</v>
      </c>
      <c r="F34" s="120">
        <v>90</v>
      </c>
      <c r="G34" s="177">
        <v>2439</v>
      </c>
      <c r="H34" s="177">
        <v>2818</v>
      </c>
      <c r="I34" s="178">
        <v>2497</v>
      </c>
    </row>
    <row r="35" spans="2:9" ht="15" thickBot="1" x14ac:dyDescent="0.35">
      <c r="B35" s="236"/>
      <c r="C35" s="231"/>
      <c r="D35" s="236"/>
      <c r="E35" s="238"/>
      <c r="F35" s="120">
        <v>100</v>
      </c>
      <c r="G35" s="177">
        <v>2485</v>
      </c>
      <c r="H35" s="177">
        <v>2873</v>
      </c>
      <c r="I35" s="178">
        <v>2552</v>
      </c>
    </row>
    <row r="36" spans="2:9" ht="15" thickBot="1" x14ac:dyDescent="0.35">
      <c r="B36" s="235">
        <v>11</v>
      </c>
      <c r="C36" s="95" t="s">
        <v>21</v>
      </c>
      <c r="D36" s="235">
        <v>5</v>
      </c>
      <c r="E36" s="237" t="s">
        <v>9</v>
      </c>
      <c r="F36" s="120">
        <v>125</v>
      </c>
      <c r="G36" s="177">
        <v>1152</v>
      </c>
      <c r="H36" s="177">
        <v>1332</v>
      </c>
      <c r="I36" s="178">
        <v>1367</v>
      </c>
    </row>
    <row r="37" spans="2:9" ht="15" thickBot="1" x14ac:dyDescent="0.35">
      <c r="B37" s="236"/>
      <c r="C37" s="97" t="s">
        <v>22</v>
      </c>
      <c r="D37" s="236"/>
      <c r="E37" s="238"/>
      <c r="F37" s="120">
        <v>150</v>
      </c>
      <c r="G37" s="177">
        <v>1354</v>
      </c>
      <c r="H37" s="177">
        <v>1564</v>
      </c>
      <c r="I37" s="178">
        <v>1606</v>
      </c>
    </row>
    <row r="38" spans="2:9" ht="15" thickBot="1" x14ac:dyDescent="0.35">
      <c r="B38" s="235">
        <v>12</v>
      </c>
      <c r="C38" s="95" t="s">
        <v>23</v>
      </c>
      <c r="D38" s="235">
        <v>2</v>
      </c>
      <c r="E38" s="237" t="s">
        <v>9</v>
      </c>
      <c r="F38" s="120">
        <v>125</v>
      </c>
      <c r="G38" s="177">
        <v>1952</v>
      </c>
      <c r="H38" s="177">
        <v>2256</v>
      </c>
      <c r="I38" s="178">
        <v>2323</v>
      </c>
    </row>
    <row r="39" spans="2:9" ht="15" thickBot="1" x14ac:dyDescent="0.35">
      <c r="B39" s="236"/>
      <c r="C39" s="97" t="s">
        <v>457</v>
      </c>
      <c r="D39" s="236"/>
      <c r="E39" s="238"/>
      <c r="F39" s="120">
        <v>150</v>
      </c>
      <c r="G39" s="177">
        <v>2341</v>
      </c>
      <c r="H39" s="177">
        <v>2704</v>
      </c>
      <c r="I39" s="178">
        <v>2784</v>
      </c>
    </row>
    <row r="40" spans="2:9" ht="15" thickBot="1" x14ac:dyDescent="0.35">
      <c r="B40" s="235">
        <v>13</v>
      </c>
      <c r="C40" s="230" t="s">
        <v>24</v>
      </c>
      <c r="D40" s="235">
        <v>30</v>
      </c>
      <c r="E40" s="237" t="s">
        <v>9</v>
      </c>
      <c r="F40" s="120">
        <v>125</v>
      </c>
      <c r="G40" s="177">
        <v>262</v>
      </c>
      <c r="H40" s="177">
        <v>302</v>
      </c>
      <c r="I40" s="178">
        <v>369</v>
      </c>
    </row>
    <row r="41" spans="2:9" ht="15" thickBot="1" x14ac:dyDescent="0.35">
      <c r="B41" s="236"/>
      <c r="C41" s="231"/>
      <c r="D41" s="236"/>
      <c r="E41" s="238"/>
      <c r="F41" s="120">
        <v>150</v>
      </c>
      <c r="G41" s="177">
        <v>298</v>
      </c>
      <c r="H41" s="177">
        <v>347</v>
      </c>
      <c r="I41" s="178">
        <v>375</v>
      </c>
    </row>
    <row r="42" spans="2:9" ht="15" thickBot="1" x14ac:dyDescent="0.35">
      <c r="B42" s="235">
        <v>14</v>
      </c>
      <c r="C42" s="230" t="s">
        <v>25</v>
      </c>
      <c r="D42" s="235">
        <v>17</v>
      </c>
      <c r="E42" s="237" t="s">
        <v>9</v>
      </c>
      <c r="F42" s="120">
        <v>125</v>
      </c>
      <c r="G42" s="177">
        <v>1571</v>
      </c>
      <c r="H42" s="177">
        <v>1816</v>
      </c>
      <c r="I42" s="178">
        <v>1585</v>
      </c>
    </row>
    <row r="43" spans="2:9" ht="15" thickBot="1" x14ac:dyDescent="0.35">
      <c r="B43" s="236"/>
      <c r="C43" s="231"/>
      <c r="D43" s="236"/>
      <c r="E43" s="238"/>
      <c r="F43" s="120">
        <v>150</v>
      </c>
      <c r="G43" s="177">
        <v>1579</v>
      </c>
      <c r="H43" s="177">
        <v>1825</v>
      </c>
      <c r="I43" s="178">
        <v>1602</v>
      </c>
    </row>
    <row r="44" spans="2:9" ht="15" thickBot="1" x14ac:dyDescent="0.35">
      <c r="B44" s="119">
        <v>15</v>
      </c>
      <c r="C44" s="97" t="s">
        <v>26</v>
      </c>
      <c r="D44" s="124">
        <v>30</v>
      </c>
      <c r="E44" s="120" t="s">
        <v>9</v>
      </c>
      <c r="F44" s="120" t="s">
        <v>27</v>
      </c>
      <c r="G44" s="177">
        <v>372</v>
      </c>
      <c r="H44" s="177">
        <v>433</v>
      </c>
      <c r="I44" s="178">
        <v>445</v>
      </c>
    </row>
    <row r="45" spans="2:9" ht="15" thickBot="1" x14ac:dyDescent="0.35">
      <c r="B45" s="235">
        <v>16</v>
      </c>
      <c r="C45" s="230" t="s">
        <v>28</v>
      </c>
      <c r="D45" s="235">
        <v>20</v>
      </c>
      <c r="E45" s="235" t="s">
        <v>9</v>
      </c>
      <c r="F45" s="120">
        <v>125</v>
      </c>
      <c r="G45" s="177">
        <v>289</v>
      </c>
      <c r="H45" s="177">
        <v>334</v>
      </c>
      <c r="I45" s="178">
        <v>425</v>
      </c>
    </row>
    <row r="46" spans="2:9" ht="15" thickBot="1" x14ac:dyDescent="0.35">
      <c r="B46" s="236"/>
      <c r="C46" s="231"/>
      <c r="D46" s="236"/>
      <c r="E46" s="236"/>
      <c r="F46" s="120">
        <v>150</v>
      </c>
      <c r="G46" s="177">
        <v>302</v>
      </c>
      <c r="H46" s="177">
        <v>351</v>
      </c>
      <c r="I46" s="178">
        <v>445</v>
      </c>
    </row>
    <row r="47" spans="2:9" ht="15" thickBot="1" x14ac:dyDescent="0.35">
      <c r="B47" s="235">
        <v>17</v>
      </c>
      <c r="C47" s="230" t="s">
        <v>29</v>
      </c>
      <c r="D47" s="235">
        <v>30</v>
      </c>
      <c r="E47" s="237" t="s">
        <v>9</v>
      </c>
      <c r="F47" s="120">
        <v>125</v>
      </c>
      <c r="G47" s="177">
        <v>255</v>
      </c>
      <c r="H47" s="177">
        <v>296</v>
      </c>
      <c r="I47" s="178">
        <v>398</v>
      </c>
    </row>
    <row r="48" spans="2:9" ht="15" thickBot="1" x14ac:dyDescent="0.35">
      <c r="B48" s="236"/>
      <c r="C48" s="231"/>
      <c r="D48" s="236"/>
      <c r="E48" s="238"/>
      <c r="F48" s="120">
        <v>150</v>
      </c>
      <c r="G48" s="177">
        <v>265</v>
      </c>
      <c r="H48" s="177">
        <v>306</v>
      </c>
      <c r="I48" s="178">
        <v>412</v>
      </c>
    </row>
    <row r="49" spans="2:9" ht="15" thickBot="1" x14ac:dyDescent="0.35">
      <c r="B49" s="235">
        <v>18</v>
      </c>
      <c r="C49" s="230" t="s">
        <v>30</v>
      </c>
      <c r="D49" s="124">
        <v>24</v>
      </c>
      <c r="E49" s="235" t="s">
        <v>9</v>
      </c>
      <c r="F49" s="120">
        <v>125</v>
      </c>
      <c r="G49" s="177">
        <v>255</v>
      </c>
      <c r="H49" s="177">
        <v>296</v>
      </c>
      <c r="I49" s="178">
        <v>398</v>
      </c>
    </row>
    <row r="50" spans="2:9" ht="15" thickBot="1" x14ac:dyDescent="0.35">
      <c r="B50" s="236"/>
      <c r="C50" s="231"/>
      <c r="D50" s="124">
        <v>18</v>
      </c>
      <c r="E50" s="236"/>
      <c r="F50" s="120">
        <v>150</v>
      </c>
      <c r="G50" s="177">
        <v>265</v>
      </c>
      <c r="H50" s="177">
        <v>306</v>
      </c>
      <c r="I50" s="178">
        <v>412</v>
      </c>
    </row>
    <row r="51" spans="2:9" ht="15.6" customHeight="1" thickBot="1" x14ac:dyDescent="0.35">
      <c r="B51" s="235">
        <v>19</v>
      </c>
      <c r="C51" s="230" t="s">
        <v>720</v>
      </c>
      <c r="D51" s="124">
        <v>24</v>
      </c>
      <c r="E51" s="235" t="s">
        <v>9</v>
      </c>
      <c r="F51" s="120">
        <v>125</v>
      </c>
      <c r="G51" s="177">
        <v>255</v>
      </c>
      <c r="H51" s="177">
        <v>296</v>
      </c>
      <c r="I51" s="178">
        <v>398</v>
      </c>
    </row>
    <row r="52" spans="2:9" ht="15" thickBot="1" x14ac:dyDescent="0.35">
      <c r="B52" s="236"/>
      <c r="C52" s="231"/>
      <c r="D52" s="124">
        <v>18</v>
      </c>
      <c r="E52" s="236"/>
      <c r="F52" s="120">
        <v>150</v>
      </c>
      <c r="G52" s="177">
        <v>265</v>
      </c>
      <c r="H52" s="177">
        <v>306</v>
      </c>
      <c r="I52" s="178">
        <v>412</v>
      </c>
    </row>
    <row r="53" spans="2:9" ht="15" thickBot="1" x14ac:dyDescent="0.35">
      <c r="B53" s="235">
        <v>20</v>
      </c>
      <c r="C53" s="230" t="s">
        <v>31</v>
      </c>
      <c r="D53" s="124">
        <v>24</v>
      </c>
      <c r="E53" s="235" t="s">
        <v>9</v>
      </c>
      <c r="F53" s="120">
        <v>125</v>
      </c>
      <c r="G53" s="177">
        <v>239</v>
      </c>
      <c r="H53" s="177">
        <v>278</v>
      </c>
      <c r="I53" s="178">
        <v>366</v>
      </c>
    </row>
    <row r="54" spans="2:9" ht="15" thickBot="1" x14ac:dyDescent="0.35">
      <c r="B54" s="236"/>
      <c r="C54" s="231"/>
      <c r="D54" s="124">
        <v>30</v>
      </c>
      <c r="E54" s="236"/>
      <c r="F54" s="120">
        <v>150</v>
      </c>
      <c r="G54" s="177">
        <v>246</v>
      </c>
      <c r="H54" s="177">
        <v>285</v>
      </c>
      <c r="I54" s="178">
        <v>383</v>
      </c>
    </row>
    <row r="55" spans="2:9" ht="15" thickBot="1" x14ac:dyDescent="0.35">
      <c r="B55" s="235">
        <v>21</v>
      </c>
      <c r="C55" s="230" t="s">
        <v>32</v>
      </c>
      <c r="D55" s="235">
        <v>24</v>
      </c>
      <c r="E55" s="230" t="s">
        <v>33</v>
      </c>
      <c r="F55" s="120">
        <v>125</v>
      </c>
      <c r="G55" s="177">
        <v>239</v>
      </c>
      <c r="H55" s="177">
        <v>278</v>
      </c>
      <c r="I55" s="178">
        <v>366</v>
      </c>
    </row>
    <row r="56" spans="2:9" ht="15" thickBot="1" x14ac:dyDescent="0.35">
      <c r="B56" s="236"/>
      <c r="C56" s="231"/>
      <c r="D56" s="236"/>
      <c r="E56" s="231"/>
      <c r="F56" s="120">
        <v>150</v>
      </c>
      <c r="G56" s="177">
        <v>246</v>
      </c>
      <c r="H56" s="177">
        <v>285</v>
      </c>
      <c r="I56" s="178">
        <v>383</v>
      </c>
    </row>
    <row r="57" spans="2:9" ht="15.6" customHeight="1" thickBot="1" x14ac:dyDescent="0.35">
      <c r="B57" s="235">
        <v>22</v>
      </c>
      <c r="C57" s="230" t="s">
        <v>721</v>
      </c>
      <c r="D57" s="235">
        <v>24</v>
      </c>
      <c r="E57" s="230" t="s">
        <v>33</v>
      </c>
      <c r="F57" s="120">
        <v>125</v>
      </c>
      <c r="G57" s="177">
        <v>239</v>
      </c>
      <c r="H57" s="177">
        <v>278</v>
      </c>
      <c r="I57" s="178">
        <v>366</v>
      </c>
    </row>
    <row r="58" spans="2:9" ht="15" thickBot="1" x14ac:dyDescent="0.35">
      <c r="B58" s="236"/>
      <c r="C58" s="231"/>
      <c r="D58" s="236"/>
      <c r="E58" s="231"/>
      <c r="F58" s="120">
        <v>150</v>
      </c>
      <c r="G58" s="177">
        <v>246</v>
      </c>
      <c r="H58" s="177">
        <v>285</v>
      </c>
      <c r="I58" s="178">
        <v>383</v>
      </c>
    </row>
    <row r="59" spans="2:9" ht="15" thickBot="1" x14ac:dyDescent="0.35">
      <c r="B59" s="235">
        <v>23</v>
      </c>
      <c r="C59" s="230" t="s">
        <v>34</v>
      </c>
      <c r="D59" s="235">
        <v>30</v>
      </c>
      <c r="E59" s="235" t="s">
        <v>9</v>
      </c>
      <c r="F59" s="120">
        <v>125</v>
      </c>
      <c r="G59" s="177">
        <v>223</v>
      </c>
      <c r="H59" s="177">
        <v>260</v>
      </c>
      <c r="I59" s="178">
        <v>358</v>
      </c>
    </row>
    <row r="60" spans="2:9" ht="15" thickBot="1" x14ac:dyDescent="0.35">
      <c r="B60" s="236"/>
      <c r="C60" s="231"/>
      <c r="D60" s="236"/>
      <c r="E60" s="236"/>
      <c r="F60" s="120">
        <v>150</v>
      </c>
      <c r="G60" s="177">
        <v>231</v>
      </c>
      <c r="H60" s="177">
        <v>268</v>
      </c>
      <c r="I60" s="178">
        <v>364</v>
      </c>
    </row>
    <row r="61" spans="2:9" ht="15" thickBot="1" x14ac:dyDescent="0.35">
      <c r="B61" s="235">
        <v>24</v>
      </c>
      <c r="C61" s="230" t="s">
        <v>35</v>
      </c>
      <c r="D61" s="235">
        <v>24</v>
      </c>
      <c r="E61" s="235" t="s">
        <v>9</v>
      </c>
      <c r="F61" s="120">
        <v>125</v>
      </c>
      <c r="G61" s="177">
        <v>223</v>
      </c>
      <c r="H61" s="177">
        <v>260</v>
      </c>
      <c r="I61" s="178">
        <v>358</v>
      </c>
    </row>
    <row r="62" spans="2:9" ht="15" thickBot="1" x14ac:dyDescent="0.35">
      <c r="B62" s="236"/>
      <c r="C62" s="231"/>
      <c r="D62" s="236"/>
      <c r="E62" s="236"/>
      <c r="F62" s="120">
        <v>150</v>
      </c>
      <c r="G62" s="177">
        <v>231</v>
      </c>
      <c r="H62" s="177">
        <v>268</v>
      </c>
      <c r="I62" s="178">
        <v>364</v>
      </c>
    </row>
    <row r="63" spans="2:9" ht="15" thickBot="1" x14ac:dyDescent="0.35">
      <c r="B63" s="235">
        <v>25</v>
      </c>
      <c r="C63" s="95" t="s">
        <v>450</v>
      </c>
      <c r="D63" s="124" t="s">
        <v>15</v>
      </c>
      <c r="E63" s="235" t="s">
        <v>9</v>
      </c>
      <c r="F63" s="120">
        <v>125</v>
      </c>
      <c r="G63" s="177">
        <v>473</v>
      </c>
      <c r="H63" s="177">
        <v>548</v>
      </c>
      <c r="I63" s="178">
        <v>595</v>
      </c>
    </row>
    <row r="64" spans="2:9" ht="15" thickBot="1" x14ac:dyDescent="0.35">
      <c r="B64" s="236"/>
      <c r="C64" s="97" t="s">
        <v>451</v>
      </c>
      <c r="D64" s="124" t="s">
        <v>15</v>
      </c>
      <c r="E64" s="236"/>
      <c r="F64" s="120">
        <v>150</v>
      </c>
      <c r="G64" s="177">
        <v>475</v>
      </c>
      <c r="H64" s="177">
        <v>551</v>
      </c>
      <c r="I64" s="178">
        <v>621</v>
      </c>
    </row>
    <row r="65" spans="2:9" ht="15" thickBot="1" x14ac:dyDescent="0.35">
      <c r="B65" s="235">
        <v>26</v>
      </c>
      <c r="C65" s="230" t="s">
        <v>36</v>
      </c>
      <c r="D65" s="124">
        <v>20</v>
      </c>
      <c r="E65" s="235" t="s">
        <v>9</v>
      </c>
      <c r="F65" s="120">
        <v>125</v>
      </c>
      <c r="G65" s="177">
        <v>364</v>
      </c>
      <c r="H65" s="177">
        <v>421</v>
      </c>
      <c r="I65" s="178">
        <v>457</v>
      </c>
    </row>
    <row r="66" spans="2:9" ht="15" thickBot="1" x14ac:dyDescent="0.35">
      <c r="B66" s="236"/>
      <c r="C66" s="231"/>
      <c r="D66" s="124">
        <v>12</v>
      </c>
      <c r="E66" s="236"/>
      <c r="F66" s="120">
        <v>150</v>
      </c>
      <c r="G66" s="177">
        <v>365</v>
      </c>
      <c r="H66" s="177">
        <v>423</v>
      </c>
      <c r="I66" s="178">
        <v>477</v>
      </c>
    </row>
    <row r="67" spans="2:9" ht="15" thickBot="1" x14ac:dyDescent="0.35">
      <c r="B67" s="235">
        <v>27</v>
      </c>
      <c r="C67" s="95" t="s">
        <v>37</v>
      </c>
      <c r="D67" s="235">
        <v>20</v>
      </c>
      <c r="E67" s="237" t="s">
        <v>9</v>
      </c>
      <c r="F67" s="120">
        <v>90</v>
      </c>
      <c r="G67" s="177">
        <v>393</v>
      </c>
      <c r="H67" s="177">
        <v>454</v>
      </c>
      <c r="I67" s="178">
        <v>466</v>
      </c>
    </row>
    <row r="68" spans="2:9" ht="15" thickBot="1" x14ac:dyDescent="0.35">
      <c r="B68" s="236"/>
      <c r="C68" s="97" t="s">
        <v>458</v>
      </c>
      <c r="D68" s="236"/>
      <c r="E68" s="238"/>
      <c r="F68" s="120">
        <v>100</v>
      </c>
      <c r="G68" s="177">
        <v>417</v>
      </c>
      <c r="H68" s="177">
        <v>483</v>
      </c>
      <c r="I68" s="178">
        <v>496</v>
      </c>
    </row>
    <row r="69" spans="2:9" ht="15" thickBot="1" x14ac:dyDescent="0.35">
      <c r="B69" s="235">
        <v>28</v>
      </c>
      <c r="C69" s="230" t="s">
        <v>452</v>
      </c>
      <c r="D69" s="124">
        <v>15</v>
      </c>
      <c r="E69" s="237" t="s">
        <v>9</v>
      </c>
      <c r="F69" s="120">
        <v>90</v>
      </c>
      <c r="G69" s="177">
        <v>511</v>
      </c>
      <c r="H69" s="178">
        <v>590</v>
      </c>
      <c r="I69" s="178">
        <v>605</v>
      </c>
    </row>
    <row r="70" spans="2:9" ht="15" thickBot="1" x14ac:dyDescent="0.35">
      <c r="B70" s="236"/>
      <c r="C70" s="231"/>
      <c r="D70" s="124">
        <v>15</v>
      </c>
      <c r="E70" s="238"/>
      <c r="F70" s="120">
        <v>100</v>
      </c>
      <c r="G70" s="177">
        <v>541</v>
      </c>
      <c r="H70" s="178">
        <v>628</v>
      </c>
      <c r="I70" s="178">
        <v>644</v>
      </c>
    </row>
    <row r="71" spans="2:9" ht="15" thickBot="1" x14ac:dyDescent="0.35">
      <c r="B71" s="235">
        <v>29</v>
      </c>
      <c r="C71" s="230" t="s">
        <v>453</v>
      </c>
      <c r="D71" s="124" t="s">
        <v>15</v>
      </c>
      <c r="E71" s="237" t="s">
        <v>9</v>
      </c>
      <c r="F71" s="120">
        <v>90</v>
      </c>
      <c r="G71" s="177">
        <v>589</v>
      </c>
      <c r="H71" s="178">
        <v>681</v>
      </c>
      <c r="I71" s="178">
        <v>698</v>
      </c>
    </row>
    <row r="72" spans="2:9" ht="15" thickBot="1" x14ac:dyDescent="0.35">
      <c r="B72" s="236"/>
      <c r="C72" s="231"/>
      <c r="D72" s="124" t="s">
        <v>15</v>
      </c>
      <c r="E72" s="238"/>
      <c r="F72" s="120">
        <v>100</v>
      </c>
      <c r="G72" s="177">
        <v>625</v>
      </c>
      <c r="H72" s="178">
        <v>724</v>
      </c>
      <c r="I72" s="178">
        <v>743</v>
      </c>
    </row>
    <row r="73" spans="2:9" ht="15" thickBot="1" x14ac:dyDescent="0.35">
      <c r="B73" s="235">
        <v>30</v>
      </c>
      <c r="C73" s="230" t="s">
        <v>38</v>
      </c>
      <c r="D73" s="235">
        <v>15</v>
      </c>
      <c r="E73" s="237" t="s">
        <v>9</v>
      </c>
      <c r="F73" s="120">
        <v>90</v>
      </c>
      <c r="G73" s="177">
        <v>3128</v>
      </c>
      <c r="H73" s="178">
        <v>3510</v>
      </c>
      <c r="I73" s="178">
        <v>4269</v>
      </c>
    </row>
    <row r="74" spans="2:9" ht="15" thickBot="1" x14ac:dyDescent="0.35">
      <c r="B74" s="236"/>
      <c r="C74" s="231"/>
      <c r="D74" s="236"/>
      <c r="E74" s="238"/>
      <c r="F74" s="120">
        <v>100</v>
      </c>
      <c r="G74" s="177">
        <v>3302</v>
      </c>
      <c r="H74" s="178">
        <v>3705</v>
      </c>
      <c r="I74" s="178">
        <v>3920</v>
      </c>
    </row>
    <row r="75" spans="2:9" ht="15" thickBot="1" x14ac:dyDescent="0.35">
      <c r="B75" s="235">
        <v>31</v>
      </c>
      <c r="C75" s="230" t="s">
        <v>459</v>
      </c>
      <c r="D75" s="235" t="s">
        <v>15</v>
      </c>
      <c r="E75" s="235" t="s">
        <v>9</v>
      </c>
      <c r="F75" s="120">
        <v>90</v>
      </c>
      <c r="G75" s="177">
        <v>9164</v>
      </c>
      <c r="H75" s="178">
        <v>10590</v>
      </c>
      <c r="I75" s="178">
        <v>12573</v>
      </c>
    </row>
    <row r="76" spans="2:9" ht="15" thickBot="1" x14ac:dyDescent="0.35">
      <c r="B76" s="236"/>
      <c r="C76" s="231"/>
      <c r="D76" s="236"/>
      <c r="E76" s="236"/>
      <c r="F76" s="120">
        <v>100</v>
      </c>
      <c r="G76" s="177">
        <v>9635</v>
      </c>
      <c r="H76" s="178">
        <v>11133</v>
      </c>
      <c r="I76" s="178">
        <v>13041</v>
      </c>
    </row>
    <row r="77" spans="2:9" ht="15" thickBot="1" x14ac:dyDescent="0.35">
      <c r="B77" s="235">
        <v>32</v>
      </c>
      <c r="C77" s="230" t="s">
        <v>460</v>
      </c>
      <c r="D77" s="235" t="s">
        <v>15</v>
      </c>
      <c r="E77" s="235" t="s">
        <v>9</v>
      </c>
      <c r="F77" s="120">
        <v>90</v>
      </c>
      <c r="G77" s="177" t="s">
        <v>39</v>
      </c>
      <c r="H77" s="178" t="s">
        <v>39</v>
      </c>
      <c r="I77" s="178" t="s">
        <v>39</v>
      </c>
    </row>
    <row r="78" spans="2:9" ht="15" thickBot="1" x14ac:dyDescent="0.35">
      <c r="B78" s="236"/>
      <c r="C78" s="231"/>
      <c r="D78" s="236"/>
      <c r="E78" s="236"/>
      <c r="F78" s="120">
        <v>100</v>
      </c>
      <c r="G78" s="177">
        <v>9354</v>
      </c>
      <c r="H78" s="178">
        <v>10493</v>
      </c>
      <c r="I78" s="178">
        <v>12661</v>
      </c>
    </row>
    <row r="79" spans="2:9" ht="15" thickBot="1" x14ac:dyDescent="0.35">
      <c r="B79" s="235">
        <v>33</v>
      </c>
      <c r="C79" s="230" t="s">
        <v>40</v>
      </c>
      <c r="D79" s="124">
        <v>12</v>
      </c>
      <c r="E79" s="237" t="s">
        <v>9</v>
      </c>
      <c r="F79" s="120">
        <v>90</v>
      </c>
      <c r="G79" s="177">
        <v>1005</v>
      </c>
      <c r="H79" s="178">
        <v>1163</v>
      </c>
      <c r="I79" s="178">
        <v>1100</v>
      </c>
    </row>
    <row r="80" spans="2:9" ht="15" thickBot="1" x14ac:dyDescent="0.35">
      <c r="B80" s="236"/>
      <c r="C80" s="231"/>
      <c r="D80" s="124">
        <v>14</v>
      </c>
      <c r="E80" s="238"/>
      <c r="F80" s="120">
        <v>100</v>
      </c>
      <c r="G80" s="177">
        <v>1032</v>
      </c>
      <c r="H80" s="178">
        <v>1191</v>
      </c>
      <c r="I80" s="178">
        <v>1209</v>
      </c>
    </row>
    <row r="81" spans="2:9" ht="15" thickBot="1" x14ac:dyDescent="0.35">
      <c r="B81" s="235">
        <v>34</v>
      </c>
      <c r="C81" s="230" t="s">
        <v>41</v>
      </c>
      <c r="D81" s="124">
        <v>10</v>
      </c>
      <c r="E81" s="237" t="s">
        <v>9</v>
      </c>
      <c r="F81" s="120">
        <v>90</v>
      </c>
      <c r="G81" s="177">
        <v>3268</v>
      </c>
      <c r="H81" s="178">
        <v>3776</v>
      </c>
      <c r="I81" s="178">
        <v>3392</v>
      </c>
    </row>
    <row r="82" spans="2:9" ht="15" thickBot="1" x14ac:dyDescent="0.35">
      <c r="B82" s="236"/>
      <c r="C82" s="231"/>
      <c r="D82" s="124">
        <v>6</v>
      </c>
      <c r="E82" s="238"/>
      <c r="F82" s="120">
        <v>100</v>
      </c>
      <c r="G82" s="177">
        <v>3328</v>
      </c>
      <c r="H82" s="178">
        <v>3848</v>
      </c>
      <c r="I82" s="178">
        <v>3470</v>
      </c>
    </row>
    <row r="83" spans="2:9" ht="15" thickBot="1" x14ac:dyDescent="0.35">
      <c r="B83" s="235">
        <v>35</v>
      </c>
      <c r="C83" s="230" t="s">
        <v>42</v>
      </c>
      <c r="D83" s="235">
        <v>1</v>
      </c>
      <c r="E83" s="237" t="s">
        <v>9</v>
      </c>
      <c r="F83" s="120">
        <v>90</v>
      </c>
      <c r="G83" s="177">
        <v>11446</v>
      </c>
      <c r="H83" s="178">
        <v>13226</v>
      </c>
      <c r="I83" s="178">
        <v>13616</v>
      </c>
    </row>
    <row r="84" spans="2:9" ht="15" thickBot="1" x14ac:dyDescent="0.35">
      <c r="B84" s="236"/>
      <c r="C84" s="231"/>
      <c r="D84" s="236"/>
      <c r="E84" s="238"/>
      <c r="F84" s="120">
        <v>100</v>
      </c>
      <c r="G84" s="177">
        <v>11687</v>
      </c>
      <c r="H84" s="178">
        <v>13504</v>
      </c>
      <c r="I84" s="178">
        <v>13904</v>
      </c>
    </row>
    <row r="85" spans="2:9" ht="15" thickBot="1" x14ac:dyDescent="0.35">
      <c r="B85" s="235">
        <v>36</v>
      </c>
      <c r="C85" s="230" t="s">
        <v>461</v>
      </c>
      <c r="D85" s="235">
        <v>1</v>
      </c>
      <c r="E85" s="230" t="s">
        <v>33</v>
      </c>
      <c r="F85" s="120">
        <v>90</v>
      </c>
      <c r="G85" s="177">
        <v>14574</v>
      </c>
      <c r="H85" s="178">
        <v>16841</v>
      </c>
      <c r="I85" s="178">
        <v>17829</v>
      </c>
    </row>
    <row r="86" spans="2:9" ht="15" thickBot="1" x14ac:dyDescent="0.35">
      <c r="B86" s="236"/>
      <c r="C86" s="231"/>
      <c r="D86" s="236"/>
      <c r="E86" s="231"/>
      <c r="F86" s="120">
        <v>100</v>
      </c>
      <c r="G86" s="177">
        <v>15059</v>
      </c>
      <c r="H86" s="178">
        <v>17402</v>
      </c>
      <c r="I86" s="178">
        <v>18490</v>
      </c>
    </row>
    <row r="87" spans="2:9" ht="15" thickBot="1" x14ac:dyDescent="0.35">
      <c r="B87" s="235">
        <v>37</v>
      </c>
      <c r="C87" s="230" t="s">
        <v>43</v>
      </c>
      <c r="D87" s="235">
        <v>1</v>
      </c>
      <c r="E87" s="235" t="s">
        <v>9</v>
      </c>
      <c r="F87" s="120">
        <v>90</v>
      </c>
      <c r="G87" s="177">
        <v>1930</v>
      </c>
      <c r="H87" s="178">
        <v>2230</v>
      </c>
      <c r="I87" s="178">
        <v>2295</v>
      </c>
    </row>
    <row r="88" spans="2:9" ht="15" thickBot="1" x14ac:dyDescent="0.35">
      <c r="B88" s="236"/>
      <c r="C88" s="231"/>
      <c r="D88" s="236"/>
      <c r="E88" s="236"/>
      <c r="F88" s="120">
        <v>100</v>
      </c>
      <c r="G88" s="177">
        <v>1987</v>
      </c>
      <c r="H88" s="178">
        <v>2296</v>
      </c>
      <c r="I88" s="178">
        <v>2364</v>
      </c>
    </row>
    <row r="89" spans="2:9" ht="15" thickBot="1" x14ac:dyDescent="0.35">
      <c r="B89" s="235">
        <v>38</v>
      </c>
      <c r="C89" s="230" t="s">
        <v>44</v>
      </c>
      <c r="D89" s="124">
        <v>40</v>
      </c>
      <c r="E89" s="120" t="s">
        <v>9</v>
      </c>
      <c r="F89" s="120">
        <v>90</v>
      </c>
      <c r="G89" s="177">
        <v>508</v>
      </c>
      <c r="H89" s="178">
        <v>588</v>
      </c>
      <c r="I89" s="178">
        <v>606</v>
      </c>
    </row>
    <row r="90" spans="2:9" ht="15" thickBot="1" x14ac:dyDescent="0.35">
      <c r="B90" s="236"/>
      <c r="C90" s="231"/>
      <c r="D90" s="124">
        <v>30</v>
      </c>
      <c r="E90" s="124" t="s">
        <v>9</v>
      </c>
      <c r="F90" s="120">
        <v>100</v>
      </c>
      <c r="G90" s="177">
        <v>542</v>
      </c>
      <c r="H90" s="178">
        <v>628</v>
      </c>
      <c r="I90" s="178">
        <v>646</v>
      </c>
    </row>
    <row r="91" spans="2:9" ht="15" thickBot="1" x14ac:dyDescent="0.35">
      <c r="B91" s="235">
        <v>39</v>
      </c>
      <c r="C91" s="230" t="s">
        <v>722</v>
      </c>
      <c r="D91" s="124" t="s">
        <v>15</v>
      </c>
      <c r="E91" s="124" t="s">
        <v>9</v>
      </c>
      <c r="F91" s="120">
        <v>90</v>
      </c>
      <c r="G91" s="177">
        <v>2223</v>
      </c>
      <c r="H91" s="178">
        <v>2545</v>
      </c>
      <c r="I91" s="178">
        <v>2931</v>
      </c>
    </row>
    <row r="92" spans="2:9" ht="15" thickBot="1" x14ac:dyDescent="0.35">
      <c r="B92" s="236"/>
      <c r="C92" s="231"/>
      <c r="D92" s="124" t="s">
        <v>15</v>
      </c>
      <c r="E92" s="124" t="s">
        <v>9</v>
      </c>
      <c r="F92" s="120">
        <v>100</v>
      </c>
      <c r="G92" s="177">
        <v>2249</v>
      </c>
      <c r="H92" s="178">
        <v>2575</v>
      </c>
      <c r="I92" s="178">
        <v>2956</v>
      </c>
    </row>
    <row r="93" spans="2:9" ht="15" thickBot="1" x14ac:dyDescent="0.35">
      <c r="B93" s="235">
        <v>40</v>
      </c>
      <c r="C93" s="230" t="s">
        <v>723</v>
      </c>
      <c r="D93" s="124" t="s">
        <v>15</v>
      </c>
      <c r="E93" s="124" t="s">
        <v>9</v>
      </c>
      <c r="F93" s="120">
        <v>90</v>
      </c>
      <c r="G93" s="177">
        <v>2235</v>
      </c>
      <c r="H93" s="178">
        <v>2559</v>
      </c>
      <c r="I93" s="178">
        <v>2942</v>
      </c>
    </row>
    <row r="94" spans="2:9" ht="15" thickBot="1" x14ac:dyDescent="0.35">
      <c r="B94" s="236"/>
      <c r="C94" s="231"/>
      <c r="D94" s="124" t="s">
        <v>15</v>
      </c>
      <c r="E94" s="124" t="s">
        <v>9</v>
      </c>
      <c r="F94" s="120">
        <v>100</v>
      </c>
      <c r="G94" s="177">
        <v>2259</v>
      </c>
      <c r="H94" s="178">
        <v>2588</v>
      </c>
      <c r="I94" s="178">
        <v>2967</v>
      </c>
    </row>
    <row r="95" spans="2:9" ht="15" thickBot="1" x14ac:dyDescent="0.35">
      <c r="B95" s="119">
        <v>41</v>
      </c>
      <c r="C95" s="97" t="s">
        <v>45</v>
      </c>
      <c r="D95" s="124">
        <v>160</v>
      </c>
      <c r="E95" s="120" t="s">
        <v>9</v>
      </c>
      <c r="F95" s="120" t="s">
        <v>46</v>
      </c>
      <c r="G95" s="177">
        <v>158</v>
      </c>
      <c r="H95" s="178">
        <v>178</v>
      </c>
      <c r="I95" s="178">
        <v>164</v>
      </c>
    </row>
    <row r="96" spans="2:9" ht="15" thickBot="1" x14ac:dyDescent="0.35">
      <c r="B96" s="119">
        <v>42</v>
      </c>
      <c r="C96" s="97" t="s">
        <v>47</v>
      </c>
      <c r="D96" s="124" t="s">
        <v>15</v>
      </c>
      <c r="E96" s="120" t="s">
        <v>9</v>
      </c>
      <c r="F96" s="120" t="s">
        <v>15</v>
      </c>
      <c r="G96" s="232">
        <v>6877</v>
      </c>
      <c r="H96" s="233"/>
      <c r="I96" s="234"/>
    </row>
    <row r="97" spans="2:9" ht="21" thickBot="1" x14ac:dyDescent="0.35">
      <c r="B97" s="119">
        <v>43</v>
      </c>
      <c r="C97" s="97" t="s">
        <v>48</v>
      </c>
      <c r="D97" s="124">
        <v>60</v>
      </c>
      <c r="E97" s="120" t="s">
        <v>9</v>
      </c>
      <c r="F97" s="120" t="s">
        <v>46</v>
      </c>
      <c r="G97" s="189">
        <v>303</v>
      </c>
      <c r="H97" s="190">
        <v>352</v>
      </c>
      <c r="I97" s="178">
        <v>486</v>
      </c>
    </row>
    <row r="98" spans="2:9" x14ac:dyDescent="0.3">
      <c r="B98" s="235">
        <v>44</v>
      </c>
      <c r="C98" s="95" t="s">
        <v>445</v>
      </c>
      <c r="D98" s="235" t="s">
        <v>15</v>
      </c>
      <c r="E98" s="237" t="s">
        <v>9</v>
      </c>
      <c r="F98" s="239" t="s">
        <v>447</v>
      </c>
      <c r="G98" s="247">
        <v>420</v>
      </c>
      <c r="H98" s="247">
        <v>472</v>
      </c>
      <c r="I98" s="249">
        <v>499</v>
      </c>
    </row>
    <row r="99" spans="2:9" ht="15" thickBot="1" x14ac:dyDescent="0.35">
      <c r="B99" s="236"/>
      <c r="C99" s="97" t="s">
        <v>446</v>
      </c>
      <c r="D99" s="236"/>
      <c r="E99" s="238"/>
      <c r="F99" s="240"/>
      <c r="G99" s="248"/>
      <c r="H99" s="248"/>
      <c r="I99" s="250"/>
    </row>
    <row r="100" spans="2:9" x14ac:dyDescent="0.3">
      <c r="B100" s="235">
        <v>45</v>
      </c>
      <c r="C100" s="95" t="s">
        <v>448</v>
      </c>
      <c r="D100" s="235" t="s">
        <v>15</v>
      </c>
      <c r="E100" s="237" t="s">
        <v>9</v>
      </c>
      <c r="F100" s="237" t="s">
        <v>447</v>
      </c>
      <c r="G100" s="241">
        <v>503</v>
      </c>
      <c r="H100" s="242"/>
      <c r="I100" s="243"/>
    </row>
    <row r="101" spans="2:9" ht="15" thickBot="1" x14ac:dyDescent="0.35">
      <c r="B101" s="236"/>
      <c r="C101" s="97" t="s">
        <v>449</v>
      </c>
      <c r="D101" s="236"/>
      <c r="E101" s="238"/>
      <c r="F101" s="238"/>
      <c r="G101" s="244"/>
      <c r="H101" s="245"/>
      <c r="I101" s="246"/>
    </row>
    <row r="103" spans="2:9" ht="193.2" customHeight="1" x14ac:dyDescent="0.3">
      <c r="B103" s="228" t="s">
        <v>454</v>
      </c>
      <c r="C103" s="229"/>
      <c r="D103" s="229"/>
      <c r="E103" s="229"/>
      <c r="F103" s="229"/>
      <c r="G103" s="229"/>
      <c r="H103" s="229"/>
      <c r="I103" s="229"/>
    </row>
  </sheetData>
  <mergeCells count="153">
    <mergeCell ref="B83:B84"/>
    <mergeCell ref="C83:C84"/>
    <mergeCell ref="D83:D84"/>
    <mergeCell ref="E83:E84"/>
    <mergeCell ref="B93:B94"/>
    <mergeCell ref="B91:B92"/>
    <mergeCell ref="B40:B41"/>
    <mergeCell ref="C40:C41"/>
    <mergeCell ref="D40:D41"/>
    <mergeCell ref="E40:E41"/>
    <mergeCell ref="B45:B46"/>
    <mergeCell ref="C45:C46"/>
    <mergeCell ref="D45:D46"/>
    <mergeCell ref="E45:E46"/>
    <mergeCell ref="B77:B78"/>
    <mergeCell ref="C77:C78"/>
    <mergeCell ref="D77:D78"/>
    <mergeCell ref="E77:E78"/>
    <mergeCell ref="B79:B80"/>
    <mergeCell ref="C79:C80"/>
    <mergeCell ref="E79:E80"/>
    <mergeCell ref="B81:B82"/>
    <mergeCell ref="C81:C82"/>
    <mergeCell ref="E81:E82"/>
    <mergeCell ref="B71:B72"/>
    <mergeCell ref="C71:C72"/>
    <mergeCell ref="E71:E72"/>
    <mergeCell ref="B73:B74"/>
    <mergeCell ref="C73:C74"/>
    <mergeCell ref="D73:D74"/>
    <mergeCell ref="E73:E74"/>
    <mergeCell ref="B75:B76"/>
    <mergeCell ref="C75:C76"/>
    <mergeCell ref="D75:D76"/>
    <mergeCell ref="E75:E76"/>
    <mergeCell ref="B34:B35"/>
    <mergeCell ref="B23:B27"/>
    <mergeCell ref="D23:D27"/>
    <mergeCell ref="E23:E27"/>
    <mergeCell ref="F23:F26"/>
    <mergeCell ref="G23:I26"/>
    <mergeCell ref="G27:I27"/>
    <mergeCell ref="B42:B43"/>
    <mergeCell ref="C42:C43"/>
    <mergeCell ref="D42:D43"/>
    <mergeCell ref="E42:E43"/>
    <mergeCell ref="C34:C35"/>
    <mergeCell ref="D34:D35"/>
    <mergeCell ref="E34:E35"/>
    <mergeCell ref="B36:B37"/>
    <mergeCell ref="D36:D37"/>
    <mergeCell ref="E36:E37"/>
    <mergeCell ref="B38:B39"/>
    <mergeCell ref="D38:D39"/>
    <mergeCell ref="E38:E39"/>
    <mergeCell ref="B28:B29"/>
    <mergeCell ref="C28:C29"/>
    <mergeCell ref="D28:D29"/>
    <mergeCell ref="E28:E29"/>
    <mergeCell ref="B30:B31"/>
    <mergeCell ref="C30:C31"/>
    <mergeCell ref="D30:D31"/>
    <mergeCell ref="E30:E31"/>
    <mergeCell ref="B32:B33"/>
    <mergeCell ref="C32:C33"/>
    <mergeCell ref="D32:D33"/>
    <mergeCell ref="E32:E33"/>
    <mergeCell ref="F6:F12"/>
    <mergeCell ref="G6:I9"/>
    <mergeCell ref="B13:B14"/>
    <mergeCell ref="D13:D14"/>
    <mergeCell ref="B21:B22"/>
    <mergeCell ref="D21:D22"/>
    <mergeCell ref="E21:E22"/>
    <mergeCell ref="B6:B12"/>
    <mergeCell ref="C6:C12"/>
    <mergeCell ref="E6:E12"/>
    <mergeCell ref="E13:E14"/>
    <mergeCell ref="B15:B16"/>
    <mergeCell ref="D15:D16"/>
    <mergeCell ref="E15:E16"/>
    <mergeCell ref="B17:B18"/>
    <mergeCell ref="D17:D18"/>
    <mergeCell ref="E17:E18"/>
    <mergeCell ref="B19:B20"/>
    <mergeCell ref="D19:D20"/>
    <mergeCell ref="E19:E20"/>
    <mergeCell ref="B47:B48"/>
    <mergeCell ref="C47:C48"/>
    <mergeCell ref="D47:D48"/>
    <mergeCell ref="E47:E48"/>
    <mergeCell ref="B49:B50"/>
    <mergeCell ref="C49:C50"/>
    <mergeCell ref="E49:E50"/>
    <mergeCell ref="B51:B52"/>
    <mergeCell ref="C51:C52"/>
    <mergeCell ref="E51:E52"/>
    <mergeCell ref="B53:B54"/>
    <mergeCell ref="C53:C54"/>
    <mergeCell ref="E53:E54"/>
    <mergeCell ref="B55:B56"/>
    <mergeCell ref="C55:C56"/>
    <mergeCell ref="D55:D56"/>
    <mergeCell ref="E55:E56"/>
    <mergeCell ref="B57:B58"/>
    <mergeCell ref="C57:C58"/>
    <mergeCell ref="D57:D58"/>
    <mergeCell ref="E57:E58"/>
    <mergeCell ref="B59:B60"/>
    <mergeCell ref="C59:C60"/>
    <mergeCell ref="D59:D60"/>
    <mergeCell ref="E59:E60"/>
    <mergeCell ref="B61:B62"/>
    <mergeCell ref="C61:C62"/>
    <mergeCell ref="D61:D62"/>
    <mergeCell ref="E61:E62"/>
    <mergeCell ref="B63:B64"/>
    <mergeCell ref="E63:E64"/>
    <mergeCell ref="B65:B66"/>
    <mergeCell ref="C65:C66"/>
    <mergeCell ref="E65:E66"/>
    <mergeCell ref="B67:B68"/>
    <mergeCell ref="D67:D68"/>
    <mergeCell ref="E67:E68"/>
    <mergeCell ref="B69:B70"/>
    <mergeCell ref="C69:C70"/>
    <mergeCell ref="E69:E70"/>
    <mergeCell ref="B85:B86"/>
    <mergeCell ref="C85:C86"/>
    <mergeCell ref="D85:D86"/>
    <mergeCell ref="E85:E86"/>
    <mergeCell ref="B87:B88"/>
    <mergeCell ref="C87:C88"/>
    <mergeCell ref="D87:D88"/>
    <mergeCell ref="E87:E88"/>
    <mergeCell ref="B89:B90"/>
    <mergeCell ref="C89:C90"/>
    <mergeCell ref="B103:I103"/>
    <mergeCell ref="C91:C92"/>
    <mergeCell ref="C93:C94"/>
    <mergeCell ref="G96:I96"/>
    <mergeCell ref="B98:B99"/>
    <mergeCell ref="D98:D99"/>
    <mergeCell ref="E98:E99"/>
    <mergeCell ref="F98:F99"/>
    <mergeCell ref="B100:B101"/>
    <mergeCell ref="D100:D101"/>
    <mergeCell ref="E100:E101"/>
    <mergeCell ref="F100:F101"/>
    <mergeCell ref="G100:I101"/>
    <mergeCell ref="G98:G99"/>
    <mergeCell ref="H98:H99"/>
    <mergeCell ref="I98:I99"/>
  </mergeCells>
  <hyperlinks>
    <hyperlink ref="K4" location="ОГЛАВЛЕНИЕ!A1" display="Назад в ОГЛАВЛЕНИЕ"/>
  </hyperlinks>
  <pageMargins left="0.31496062992125984" right="0.31496062992125984" top="0.35433070866141736" bottom="0.35433070866141736"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2:M99"/>
  <sheetViews>
    <sheetView zoomScale="110" zoomScaleNormal="110" workbookViewId="0">
      <selection activeCell="H96" sqref="H96:H97"/>
    </sheetView>
  </sheetViews>
  <sheetFormatPr defaultColWidth="8.88671875" defaultRowHeight="14.4" x14ac:dyDescent="0.3"/>
  <cols>
    <col min="1" max="1" width="2.6640625" style="91" customWidth="1"/>
    <col min="2" max="2" width="6.33203125" style="91" customWidth="1"/>
    <col min="3" max="3" width="26.6640625" style="91" customWidth="1"/>
    <col min="4" max="4" width="7.6640625" style="91" customWidth="1"/>
    <col min="5" max="5" width="5.88671875" style="91" customWidth="1"/>
    <col min="6" max="6" width="10.44140625" style="91" customWidth="1"/>
    <col min="7" max="7" width="9.33203125" style="91" customWidth="1"/>
    <col min="8" max="8" width="11.5546875" style="91" customWidth="1"/>
    <col min="9" max="9" width="13.5546875" style="91" customWidth="1"/>
    <col min="10" max="10" width="2.33203125" style="91" customWidth="1"/>
    <col min="11" max="11" width="21.109375" style="91" customWidth="1"/>
    <col min="12" max="16384" width="8.88671875" style="91"/>
  </cols>
  <sheetData>
    <row r="2" spans="2:11" x14ac:dyDescent="0.3">
      <c r="B2" s="132" t="s">
        <v>52</v>
      </c>
    </row>
    <row r="3" spans="2:11" x14ac:dyDescent="0.3">
      <c r="B3" s="132"/>
      <c r="I3" s="133" t="s">
        <v>237</v>
      </c>
      <c r="K3" s="117" t="s">
        <v>423</v>
      </c>
    </row>
    <row r="4" spans="2:11" ht="15" customHeight="1" thickBot="1" x14ac:dyDescent="0.35"/>
    <row r="5" spans="2:11" ht="15" thickBot="1" x14ac:dyDescent="0.35">
      <c r="B5" s="260" t="s">
        <v>0</v>
      </c>
      <c r="C5" s="260" t="s">
        <v>1</v>
      </c>
      <c r="D5" s="93"/>
      <c r="E5" s="263" t="s">
        <v>2</v>
      </c>
      <c r="F5" s="263" t="s">
        <v>462</v>
      </c>
      <c r="G5" s="275" t="s">
        <v>54</v>
      </c>
      <c r="H5" s="276"/>
      <c r="I5" s="277"/>
    </row>
    <row r="6" spans="2:11" ht="30.6" x14ac:dyDescent="0.3">
      <c r="B6" s="261"/>
      <c r="C6" s="261"/>
      <c r="D6" s="126" t="s">
        <v>53</v>
      </c>
      <c r="E6" s="264"/>
      <c r="F6" s="264"/>
      <c r="G6" s="126" t="s">
        <v>55</v>
      </c>
      <c r="H6" s="126" t="s">
        <v>56</v>
      </c>
      <c r="I6" s="126" t="s">
        <v>58</v>
      </c>
    </row>
    <row r="7" spans="2:11" ht="15" thickBot="1" x14ac:dyDescent="0.35">
      <c r="B7" s="262"/>
      <c r="C7" s="262"/>
      <c r="D7" s="128"/>
      <c r="E7" s="265"/>
      <c r="F7" s="265"/>
      <c r="G7" s="94" t="s">
        <v>5</v>
      </c>
      <c r="H7" s="94" t="s">
        <v>57</v>
      </c>
      <c r="I7" s="94" t="s">
        <v>59</v>
      </c>
    </row>
    <row r="8" spans="2:11" ht="15" thickBot="1" x14ac:dyDescent="0.35">
      <c r="B8" s="235">
        <v>1</v>
      </c>
      <c r="C8" s="95" t="s">
        <v>7</v>
      </c>
      <c r="D8" s="235">
        <v>2</v>
      </c>
      <c r="E8" s="237" t="s">
        <v>9</v>
      </c>
      <c r="F8" s="120">
        <v>90</v>
      </c>
      <c r="G8" s="177">
        <v>2219</v>
      </c>
      <c r="H8" s="177">
        <v>2732</v>
      </c>
      <c r="I8" s="177">
        <v>501</v>
      </c>
    </row>
    <row r="9" spans="2:11" ht="15" thickBot="1" x14ac:dyDescent="0.35">
      <c r="B9" s="236"/>
      <c r="C9" s="97" t="s">
        <v>8</v>
      </c>
      <c r="D9" s="236"/>
      <c r="E9" s="238"/>
      <c r="F9" s="120">
        <v>100</v>
      </c>
      <c r="G9" s="177">
        <v>2364</v>
      </c>
      <c r="H9" s="177">
        <v>2858</v>
      </c>
      <c r="I9" s="177">
        <v>547</v>
      </c>
    </row>
    <row r="10" spans="2:11" ht="15" thickBot="1" x14ac:dyDescent="0.35">
      <c r="B10" s="235">
        <v>2</v>
      </c>
      <c r="C10" s="95" t="s">
        <v>10</v>
      </c>
      <c r="D10" s="235">
        <v>2</v>
      </c>
      <c r="E10" s="237" t="s">
        <v>9</v>
      </c>
      <c r="F10" s="120">
        <v>90</v>
      </c>
      <c r="G10" s="177">
        <v>6270</v>
      </c>
      <c r="H10" s="177">
        <v>7732</v>
      </c>
      <c r="I10" s="177">
        <v>1330</v>
      </c>
    </row>
    <row r="11" spans="2:11" ht="15" thickBot="1" x14ac:dyDescent="0.35">
      <c r="B11" s="236"/>
      <c r="C11" s="97" t="s">
        <v>11</v>
      </c>
      <c r="D11" s="236"/>
      <c r="E11" s="238"/>
      <c r="F11" s="120">
        <v>100</v>
      </c>
      <c r="G11" s="177">
        <v>6481</v>
      </c>
      <c r="H11" s="177">
        <v>8116</v>
      </c>
      <c r="I11" s="177">
        <v>1596</v>
      </c>
    </row>
    <row r="12" spans="2:11" ht="15" thickBot="1" x14ac:dyDescent="0.35">
      <c r="B12" s="235">
        <v>3</v>
      </c>
      <c r="C12" s="95" t="s">
        <v>10</v>
      </c>
      <c r="D12" s="235">
        <v>2</v>
      </c>
      <c r="E12" s="237" t="s">
        <v>9</v>
      </c>
      <c r="F12" s="120">
        <v>90</v>
      </c>
      <c r="G12" s="177">
        <v>8360</v>
      </c>
      <c r="H12" s="177">
        <v>10308</v>
      </c>
      <c r="I12" s="177">
        <v>1772</v>
      </c>
    </row>
    <row r="13" spans="2:11" ht="15" thickBot="1" x14ac:dyDescent="0.35">
      <c r="B13" s="236"/>
      <c r="C13" s="97" t="s">
        <v>463</v>
      </c>
      <c r="D13" s="236"/>
      <c r="E13" s="238"/>
      <c r="F13" s="120">
        <v>100</v>
      </c>
      <c r="G13" s="177">
        <v>8641</v>
      </c>
      <c r="H13" s="177">
        <v>10821</v>
      </c>
      <c r="I13" s="177">
        <v>2128</v>
      </c>
    </row>
    <row r="14" spans="2:11" ht="15" thickBot="1" x14ac:dyDescent="0.35">
      <c r="B14" s="235">
        <v>4</v>
      </c>
      <c r="C14" s="95" t="s">
        <v>12</v>
      </c>
      <c r="D14" s="235">
        <v>5</v>
      </c>
      <c r="E14" s="237" t="s">
        <v>9</v>
      </c>
      <c r="F14" s="120">
        <v>125</v>
      </c>
      <c r="G14" s="177">
        <v>6280</v>
      </c>
      <c r="H14" s="177">
        <v>7376</v>
      </c>
      <c r="I14" s="177">
        <v>1014</v>
      </c>
    </row>
    <row r="15" spans="2:11" ht="15" thickBot="1" x14ac:dyDescent="0.35">
      <c r="B15" s="236"/>
      <c r="C15" s="97" t="s">
        <v>13</v>
      </c>
      <c r="D15" s="236"/>
      <c r="E15" s="238"/>
      <c r="F15" s="120">
        <v>150</v>
      </c>
      <c r="G15" s="177">
        <v>6814</v>
      </c>
      <c r="H15" s="177">
        <v>8461</v>
      </c>
      <c r="I15" s="177">
        <v>1345</v>
      </c>
    </row>
    <row r="16" spans="2:11" ht="15" thickBot="1" x14ac:dyDescent="0.35">
      <c r="B16" s="235">
        <v>5</v>
      </c>
      <c r="C16" s="95" t="s">
        <v>12</v>
      </c>
      <c r="D16" s="235">
        <v>5</v>
      </c>
      <c r="E16" s="237" t="s">
        <v>9</v>
      </c>
      <c r="F16" s="120">
        <v>125</v>
      </c>
      <c r="G16" s="177">
        <v>8372</v>
      </c>
      <c r="H16" s="177">
        <v>9834</v>
      </c>
      <c r="I16" s="177">
        <v>1351</v>
      </c>
    </row>
    <row r="17" spans="2:13" ht="15" thickBot="1" x14ac:dyDescent="0.35">
      <c r="B17" s="236"/>
      <c r="C17" s="97" t="s">
        <v>464</v>
      </c>
      <c r="D17" s="236"/>
      <c r="E17" s="238"/>
      <c r="F17" s="120">
        <v>150</v>
      </c>
      <c r="G17" s="177">
        <v>9085</v>
      </c>
      <c r="H17" s="177">
        <v>11281</v>
      </c>
      <c r="I17" s="177">
        <v>1793</v>
      </c>
    </row>
    <row r="18" spans="2:13" x14ac:dyDescent="0.3">
      <c r="B18" s="235">
        <v>6</v>
      </c>
      <c r="C18" s="95" t="s">
        <v>714</v>
      </c>
      <c r="D18" s="235" t="s">
        <v>15</v>
      </c>
      <c r="E18" s="237" t="s">
        <v>9</v>
      </c>
      <c r="F18" s="237">
        <v>125</v>
      </c>
      <c r="G18" s="268">
        <v>5917</v>
      </c>
      <c r="H18" s="269"/>
      <c r="I18" s="243"/>
    </row>
    <row r="19" spans="2:13" x14ac:dyDescent="0.3">
      <c r="B19" s="266"/>
      <c r="C19" s="130" t="s">
        <v>724</v>
      </c>
      <c r="D19" s="266"/>
      <c r="E19" s="267"/>
      <c r="F19" s="267"/>
      <c r="G19" s="241"/>
      <c r="H19" s="270"/>
      <c r="I19" s="271"/>
    </row>
    <row r="20" spans="2:13" x14ac:dyDescent="0.3">
      <c r="B20" s="266"/>
      <c r="C20" s="130" t="s">
        <v>716</v>
      </c>
      <c r="D20" s="266"/>
      <c r="E20" s="267"/>
      <c r="F20" s="267"/>
      <c r="G20" s="241"/>
      <c r="H20" s="270"/>
      <c r="I20" s="271"/>
    </row>
    <row r="21" spans="2:13" ht="15" thickBot="1" x14ac:dyDescent="0.35">
      <c r="B21" s="266"/>
      <c r="C21" s="130" t="s">
        <v>717</v>
      </c>
      <c r="D21" s="266"/>
      <c r="E21" s="267"/>
      <c r="F21" s="238"/>
      <c r="G21" s="244"/>
      <c r="H21" s="245"/>
      <c r="I21" s="246"/>
    </row>
    <row r="22" spans="2:13" ht="15" thickBot="1" x14ac:dyDescent="0.35">
      <c r="B22" s="236"/>
      <c r="C22" s="131" t="s">
        <v>718</v>
      </c>
      <c r="D22" s="236"/>
      <c r="E22" s="238"/>
      <c r="F22" s="120">
        <v>150</v>
      </c>
      <c r="G22" s="232">
        <v>6749</v>
      </c>
      <c r="H22" s="233"/>
      <c r="I22" s="234"/>
      <c r="M22" s="209"/>
    </row>
    <row r="23" spans="2:13" ht="15" thickBot="1" x14ac:dyDescent="0.35">
      <c r="B23" s="235">
        <v>7</v>
      </c>
      <c r="C23" s="230" t="s">
        <v>16</v>
      </c>
      <c r="D23" s="235">
        <v>20</v>
      </c>
      <c r="E23" s="237" t="s">
        <v>9</v>
      </c>
      <c r="F23" s="120" t="s">
        <v>17</v>
      </c>
      <c r="G23" s="177">
        <v>1211</v>
      </c>
      <c r="H23" s="177">
        <v>1357</v>
      </c>
      <c r="I23" s="177">
        <v>441</v>
      </c>
    </row>
    <row r="24" spans="2:13" ht="15" thickBot="1" x14ac:dyDescent="0.35">
      <c r="B24" s="236"/>
      <c r="C24" s="231"/>
      <c r="D24" s="236"/>
      <c r="E24" s="238"/>
      <c r="F24" s="120" t="s">
        <v>18</v>
      </c>
      <c r="G24" s="177">
        <v>1359</v>
      </c>
      <c r="H24" s="177">
        <v>1422</v>
      </c>
      <c r="I24" s="177">
        <v>491</v>
      </c>
    </row>
    <row r="25" spans="2:13" ht="15" thickBot="1" x14ac:dyDescent="0.35">
      <c r="B25" s="235">
        <v>8</v>
      </c>
      <c r="C25" s="230" t="s">
        <v>719</v>
      </c>
      <c r="D25" s="235">
        <v>12</v>
      </c>
      <c r="E25" s="237" t="s">
        <v>9</v>
      </c>
      <c r="F25" s="120">
        <v>90</v>
      </c>
      <c r="G25" s="177">
        <v>1174</v>
      </c>
      <c r="H25" s="177">
        <v>1315</v>
      </c>
      <c r="I25" s="177">
        <v>401</v>
      </c>
    </row>
    <row r="26" spans="2:13" ht="15" thickBot="1" x14ac:dyDescent="0.35">
      <c r="B26" s="236"/>
      <c r="C26" s="231"/>
      <c r="D26" s="236"/>
      <c r="E26" s="238"/>
      <c r="F26" s="120">
        <v>100</v>
      </c>
      <c r="G26" s="177">
        <v>1249</v>
      </c>
      <c r="H26" s="177">
        <v>1422</v>
      </c>
      <c r="I26" s="177">
        <v>454</v>
      </c>
    </row>
    <row r="27" spans="2:13" ht="16.8" thickBot="1" x14ac:dyDescent="0.35">
      <c r="B27" s="235">
        <v>9</v>
      </c>
      <c r="C27" s="230" t="s">
        <v>19</v>
      </c>
      <c r="D27" s="235">
        <v>12</v>
      </c>
      <c r="E27" s="237" t="s">
        <v>9</v>
      </c>
      <c r="F27" s="120">
        <v>90</v>
      </c>
      <c r="G27" s="177">
        <v>1294</v>
      </c>
      <c r="H27" s="210" t="s">
        <v>751</v>
      </c>
      <c r="I27" s="177">
        <v>441</v>
      </c>
    </row>
    <row r="28" spans="2:13" ht="16.8" thickBot="1" x14ac:dyDescent="0.35">
      <c r="B28" s="236"/>
      <c r="C28" s="231"/>
      <c r="D28" s="236"/>
      <c r="E28" s="238"/>
      <c r="F28" s="120">
        <v>100</v>
      </c>
      <c r="G28" s="177">
        <v>1378</v>
      </c>
      <c r="H28" s="210" t="s">
        <v>751</v>
      </c>
      <c r="I28" s="177">
        <v>498</v>
      </c>
    </row>
    <row r="29" spans="2:13" ht="15" thickBot="1" x14ac:dyDescent="0.35">
      <c r="B29" s="235">
        <v>10</v>
      </c>
      <c r="C29" s="230" t="s">
        <v>60</v>
      </c>
      <c r="D29" s="235">
        <v>12</v>
      </c>
      <c r="E29" s="237" t="s">
        <v>9</v>
      </c>
      <c r="F29" s="120">
        <v>90</v>
      </c>
      <c r="G29" s="177">
        <v>2579</v>
      </c>
      <c r="H29" s="177">
        <v>2933</v>
      </c>
      <c r="I29" s="177" t="s">
        <v>15</v>
      </c>
    </row>
    <row r="30" spans="2:13" ht="15" thickBot="1" x14ac:dyDescent="0.35">
      <c r="B30" s="236"/>
      <c r="C30" s="231"/>
      <c r="D30" s="236"/>
      <c r="E30" s="238"/>
      <c r="F30" s="120">
        <v>100</v>
      </c>
      <c r="G30" s="177">
        <v>2743</v>
      </c>
      <c r="H30" s="177">
        <v>3117</v>
      </c>
      <c r="I30" s="177" t="s">
        <v>15</v>
      </c>
    </row>
    <row r="31" spans="2:13" ht="15" thickBot="1" x14ac:dyDescent="0.35">
      <c r="B31" s="235">
        <v>11</v>
      </c>
      <c r="C31" s="95" t="s">
        <v>21</v>
      </c>
      <c r="D31" s="235">
        <v>5</v>
      </c>
      <c r="E31" s="237" t="s">
        <v>9</v>
      </c>
      <c r="F31" s="120">
        <v>125</v>
      </c>
      <c r="G31" s="177">
        <v>2401</v>
      </c>
      <c r="H31" s="177">
        <v>2625</v>
      </c>
      <c r="I31" s="177">
        <v>993</v>
      </c>
    </row>
    <row r="32" spans="2:13" ht="15" thickBot="1" x14ac:dyDescent="0.35">
      <c r="B32" s="236"/>
      <c r="C32" s="97" t="s">
        <v>22</v>
      </c>
      <c r="D32" s="236"/>
      <c r="E32" s="238"/>
      <c r="F32" s="120">
        <v>150</v>
      </c>
      <c r="G32" s="177">
        <v>2732</v>
      </c>
      <c r="H32" s="177">
        <v>3065</v>
      </c>
      <c r="I32" s="177">
        <v>1180</v>
      </c>
    </row>
    <row r="33" spans="2:9" ht="15" thickBot="1" x14ac:dyDescent="0.35">
      <c r="B33" s="235">
        <v>12</v>
      </c>
      <c r="C33" s="95" t="s">
        <v>23</v>
      </c>
      <c r="D33" s="235">
        <v>2</v>
      </c>
      <c r="E33" s="237" t="s">
        <v>9</v>
      </c>
      <c r="F33" s="120">
        <v>125</v>
      </c>
      <c r="G33" s="177">
        <v>6098</v>
      </c>
      <c r="H33" s="177" t="s">
        <v>15</v>
      </c>
      <c r="I33" s="177" t="s">
        <v>749</v>
      </c>
    </row>
    <row r="34" spans="2:9" ht="15" thickBot="1" x14ac:dyDescent="0.35">
      <c r="B34" s="236"/>
      <c r="C34" s="97" t="s">
        <v>465</v>
      </c>
      <c r="D34" s="236"/>
      <c r="E34" s="238"/>
      <c r="F34" s="120">
        <v>150</v>
      </c>
      <c r="G34" s="177">
        <v>7155</v>
      </c>
      <c r="H34" s="177" t="s">
        <v>15</v>
      </c>
      <c r="I34" s="177" t="s">
        <v>750</v>
      </c>
    </row>
    <row r="35" spans="2:9" ht="15" thickBot="1" x14ac:dyDescent="0.35">
      <c r="B35" s="235">
        <v>13</v>
      </c>
      <c r="C35" s="230" t="s">
        <v>24</v>
      </c>
      <c r="D35" s="235">
        <v>30</v>
      </c>
      <c r="E35" s="237" t="s">
        <v>9</v>
      </c>
      <c r="F35" s="120">
        <v>125</v>
      </c>
      <c r="G35" s="177">
        <v>469</v>
      </c>
      <c r="H35" s="177">
        <v>652</v>
      </c>
      <c r="I35" s="177">
        <v>224</v>
      </c>
    </row>
    <row r="36" spans="2:9" ht="15" thickBot="1" x14ac:dyDescent="0.35">
      <c r="B36" s="236"/>
      <c r="C36" s="231"/>
      <c r="D36" s="236"/>
      <c r="E36" s="238"/>
      <c r="F36" s="120">
        <v>150</v>
      </c>
      <c r="G36" s="177">
        <v>635</v>
      </c>
      <c r="H36" s="177">
        <v>727</v>
      </c>
      <c r="I36" s="177">
        <v>260</v>
      </c>
    </row>
    <row r="37" spans="2:9" ht="15" thickBot="1" x14ac:dyDescent="0.35">
      <c r="B37" s="235">
        <v>14</v>
      </c>
      <c r="C37" s="230" t="s">
        <v>61</v>
      </c>
      <c r="D37" s="235">
        <v>17</v>
      </c>
      <c r="E37" s="237" t="s">
        <v>9</v>
      </c>
      <c r="F37" s="120">
        <v>125</v>
      </c>
      <c r="G37" s="177">
        <v>1995</v>
      </c>
      <c r="H37" s="177">
        <v>2266</v>
      </c>
      <c r="I37" s="177" t="s">
        <v>15</v>
      </c>
    </row>
    <row r="38" spans="2:9" ht="15" thickBot="1" x14ac:dyDescent="0.35">
      <c r="B38" s="236"/>
      <c r="C38" s="231"/>
      <c r="D38" s="236"/>
      <c r="E38" s="238"/>
      <c r="F38" s="120">
        <v>150</v>
      </c>
      <c r="G38" s="177">
        <v>2354</v>
      </c>
      <c r="H38" s="177">
        <v>2678</v>
      </c>
      <c r="I38" s="177" t="s">
        <v>15</v>
      </c>
    </row>
    <row r="39" spans="2:9" ht="16.8" thickBot="1" x14ac:dyDescent="0.35">
      <c r="B39" s="119">
        <v>15</v>
      </c>
      <c r="C39" s="97" t="s">
        <v>26</v>
      </c>
      <c r="D39" s="124">
        <v>30</v>
      </c>
      <c r="E39" s="120" t="s">
        <v>9</v>
      </c>
      <c r="F39" s="120" t="s">
        <v>27</v>
      </c>
      <c r="G39" s="177">
        <v>754</v>
      </c>
      <c r="H39" s="210" t="s">
        <v>751</v>
      </c>
      <c r="I39" s="177">
        <v>333</v>
      </c>
    </row>
    <row r="40" spans="2:9" ht="16.8" thickBot="1" x14ac:dyDescent="0.35">
      <c r="B40" s="235">
        <v>16</v>
      </c>
      <c r="C40" s="230" t="s">
        <v>28</v>
      </c>
      <c r="D40" s="235">
        <v>20</v>
      </c>
      <c r="E40" s="235" t="s">
        <v>9</v>
      </c>
      <c r="F40" s="120">
        <v>125</v>
      </c>
      <c r="G40" s="177">
        <v>752</v>
      </c>
      <c r="H40" s="210" t="s">
        <v>751</v>
      </c>
      <c r="I40" s="177">
        <v>269</v>
      </c>
    </row>
    <row r="41" spans="2:9" ht="16.8" thickBot="1" x14ac:dyDescent="0.35">
      <c r="B41" s="236"/>
      <c r="C41" s="231"/>
      <c r="D41" s="236"/>
      <c r="E41" s="236"/>
      <c r="F41" s="120">
        <v>150</v>
      </c>
      <c r="G41" s="177">
        <v>824</v>
      </c>
      <c r="H41" s="210" t="s">
        <v>751</v>
      </c>
      <c r="I41" s="177">
        <v>281</v>
      </c>
    </row>
    <row r="42" spans="2:9" ht="16.8" thickBot="1" x14ac:dyDescent="0.35">
      <c r="B42" s="235">
        <v>17</v>
      </c>
      <c r="C42" s="230" t="s">
        <v>29</v>
      </c>
      <c r="D42" s="235">
        <v>30</v>
      </c>
      <c r="E42" s="237" t="s">
        <v>9</v>
      </c>
      <c r="F42" s="120">
        <v>125</v>
      </c>
      <c r="G42" s="177">
        <v>716</v>
      </c>
      <c r="H42" s="210" t="s">
        <v>751</v>
      </c>
      <c r="I42" s="177">
        <v>244</v>
      </c>
    </row>
    <row r="43" spans="2:9" ht="16.8" thickBot="1" x14ac:dyDescent="0.35">
      <c r="B43" s="236"/>
      <c r="C43" s="231"/>
      <c r="D43" s="236"/>
      <c r="E43" s="238"/>
      <c r="F43" s="120">
        <v>150</v>
      </c>
      <c r="G43" s="177">
        <v>880</v>
      </c>
      <c r="H43" s="210" t="s">
        <v>751</v>
      </c>
      <c r="I43" s="177">
        <v>251</v>
      </c>
    </row>
    <row r="44" spans="2:9" ht="16.8" thickBot="1" x14ac:dyDescent="0.35">
      <c r="B44" s="235">
        <v>18</v>
      </c>
      <c r="C44" s="230" t="s">
        <v>30</v>
      </c>
      <c r="D44" s="124">
        <v>24</v>
      </c>
      <c r="E44" s="237" t="s">
        <v>9</v>
      </c>
      <c r="F44" s="120">
        <v>125</v>
      </c>
      <c r="G44" s="177">
        <v>716</v>
      </c>
      <c r="H44" s="210" t="s">
        <v>751</v>
      </c>
      <c r="I44" s="177">
        <v>244</v>
      </c>
    </row>
    <row r="45" spans="2:9" ht="16.8" thickBot="1" x14ac:dyDescent="0.35">
      <c r="B45" s="236"/>
      <c r="C45" s="231"/>
      <c r="D45" s="124">
        <v>18</v>
      </c>
      <c r="E45" s="238"/>
      <c r="F45" s="120">
        <v>150</v>
      </c>
      <c r="G45" s="177">
        <v>880</v>
      </c>
      <c r="H45" s="210" t="s">
        <v>751</v>
      </c>
      <c r="I45" s="177">
        <v>251</v>
      </c>
    </row>
    <row r="46" spans="2:9" ht="15.6" customHeight="1" thickBot="1" x14ac:dyDescent="0.35">
      <c r="B46" s="235">
        <v>19</v>
      </c>
      <c r="C46" s="230" t="s">
        <v>720</v>
      </c>
      <c r="D46" s="124">
        <v>24</v>
      </c>
      <c r="E46" s="237" t="s">
        <v>9</v>
      </c>
      <c r="F46" s="120">
        <v>125</v>
      </c>
      <c r="G46" s="177">
        <v>716</v>
      </c>
      <c r="H46" s="210" t="s">
        <v>751</v>
      </c>
      <c r="I46" s="177">
        <v>244</v>
      </c>
    </row>
    <row r="47" spans="2:9" ht="16.8" thickBot="1" x14ac:dyDescent="0.35">
      <c r="B47" s="236"/>
      <c r="C47" s="231"/>
      <c r="D47" s="124">
        <v>18</v>
      </c>
      <c r="E47" s="238"/>
      <c r="F47" s="120">
        <v>150</v>
      </c>
      <c r="G47" s="177">
        <v>880</v>
      </c>
      <c r="H47" s="210" t="s">
        <v>751</v>
      </c>
      <c r="I47" s="177">
        <v>251</v>
      </c>
    </row>
    <row r="48" spans="2:9" ht="16.8" thickBot="1" x14ac:dyDescent="0.35">
      <c r="B48" s="235">
        <v>20</v>
      </c>
      <c r="C48" s="230" t="s">
        <v>31</v>
      </c>
      <c r="D48" s="124">
        <v>24</v>
      </c>
      <c r="E48" s="237" t="s">
        <v>9</v>
      </c>
      <c r="F48" s="120">
        <v>125</v>
      </c>
      <c r="G48" s="177">
        <v>699</v>
      </c>
      <c r="H48" s="210" t="s">
        <v>751</v>
      </c>
      <c r="I48" s="177">
        <v>224</v>
      </c>
    </row>
    <row r="49" spans="2:9" ht="16.8" thickBot="1" x14ac:dyDescent="0.35">
      <c r="B49" s="236"/>
      <c r="C49" s="231"/>
      <c r="D49" s="124">
        <v>30</v>
      </c>
      <c r="E49" s="238"/>
      <c r="F49" s="120">
        <v>150</v>
      </c>
      <c r="G49" s="177">
        <v>863</v>
      </c>
      <c r="H49" s="210" t="s">
        <v>751</v>
      </c>
      <c r="I49" s="177">
        <v>229</v>
      </c>
    </row>
    <row r="50" spans="2:9" ht="16.8" thickBot="1" x14ac:dyDescent="0.35">
      <c r="B50" s="235">
        <v>21</v>
      </c>
      <c r="C50" s="230" t="s">
        <v>32</v>
      </c>
      <c r="D50" s="235">
        <v>24</v>
      </c>
      <c r="E50" s="237" t="s">
        <v>9</v>
      </c>
      <c r="F50" s="120">
        <v>125</v>
      </c>
      <c r="G50" s="177">
        <v>699</v>
      </c>
      <c r="H50" s="210" t="s">
        <v>751</v>
      </c>
      <c r="I50" s="177">
        <v>224</v>
      </c>
    </row>
    <row r="51" spans="2:9" ht="16.8" thickBot="1" x14ac:dyDescent="0.35">
      <c r="B51" s="236"/>
      <c r="C51" s="231"/>
      <c r="D51" s="236"/>
      <c r="E51" s="238"/>
      <c r="F51" s="120">
        <v>150</v>
      </c>
      <c r="G51" s="177">
        <v>863</v>
      </c>
      <c r="H51" s="210" t="s">
        <v>751</v>
      </c>
      <c r="I51" s="177">
        <v>229</v>
      </c>
    </row>
    <row r="52" spans="2:9" ht="15.6" customHeight="1" thickBot="1" x14ac:dyDescent="0.35">
      <c r="B52" s="235">
        <v>22</v>
      </c>
      <c r="C52" s="230" t="s">
        <v>721</v>
      </c>
      <c r="D52" s="235">
        <v>24</v>
      </c>
      <c r="E52" s="237" t="s">
        <v>9</v>
      </c>
      <c r="F52" s="120">
        <v>125</v>
      </c>
      <c r="G52" s="177">
        <v>699</v>
      </c>
      <c r="H52" s="210" t="s">
        <v>751</v>
      </c>
      <c r="I52" s="177">
        <v>224</v>
      </c>
    </row>
    <row r="53" spans="2:9" ht="16.8" thickBot="1" x14ac:dyDescent="0.35">
      <c r="B53" s="236"/>
      <c r="C53" s="231"/>
      <c r="D53" s="236"/>
      <c r="E53" s="238"/>
      <c r="F53" s="120">
        <v>150</v>
      </c>
      <c r="G53" s="177">
        <v>863</v>
      </c>
      <c r="H53" s="210" t="s">
        <v>751</v>
      </c>
      <c r="I53" s="177">
        <v>229</v>
      </c>
    </row>
    <row r="54" spans="2:9" ht="16.8" thickBot="1" x14ac:dyDescent="0.35">
      <c r="B54" s="235">
        <v>23</v>
      </c>
      <c r="C54" s="230" t="s">
        <v>34</v>
      </c>
      <c r="D54" s="235">
        <v>30</v>
      </c>
      <c r="E54" s="235" t="s">
        <v>9</v>
      </c>
      <c r="F54" s="120">
        <v>125</v>
      </c>
      <c r="G54" s="177">
        <v>682</v>
      </c>
      <c r="H54" s="210" t="s">
        <v>751</v>
      </c>
      <c r="I54" s="177">
        <v>211</v>
      </c>
    </row>
    <row r="55" spans="2:9" ht="16.8" thickBot="1" x14ac:dyDescent="0.35">
      <c r="B55" s="236"/>
      <c r="C55" s="231"/>
      <c r="D55" s="236"/>
      <c r="E55" s="236"/>
      <c r="F55" s="120">
        <v>150</v>
      </c>
      <c r="G55" s="177">
        <v>846</v>
      </c>
      <c r="H55" s="210" t="s">
        <v>751</v>
      </c>
      <c r="I55" s="177">
        <v>219</v>
      </c>
    </row>
    <row r="56" spans="2:9" ht="16.8" thickBot="1" x14ac:dyDescent="0.35">
      <c r="B56" s="235">
        <v>24</v>
      </c>
      <c r="C56" s="230" t="s">
        <v>35</v>
      </c>
      <c r="D56" s="235">
        <v>24</v>
      </c>
      <c r="E56" s="235" t="s">
        <v>9</v>
      </c>
      <c r="F56" s="120">
        <v>125</v>
      </c>
      <c r="G56" s="177">
        <v>682</v>
      </c>
      <c r="H56" s="210" t="s">
        <v>751</v>
      </c>
      <c r="I56" s="177">
        <v>211</v>
      </c>
    </row>
    <row r="57" spans="2:9" ht="16.8" thickBot="1" x14ac:dyDescent="0.35">
      <c r="B57" s="236"/>
      <c r="C57" s="231"/>
      <c r="D57" s="236"/>
      <c r="E57" s="236"/>
      <c r="F57" s="120">
        <v>150</v>
      </c>
      <c r="G57" s="177">
        <v>846</v>
      </c>
      <c r="H57" s="210" t="s">
        <v>751</v>
      </c>
      <c r="I57" s="177">
        <v>219</v>
      </c>
    </row>
    <row r="58" spans="2:9" ht="16.8" thickBot="1" x14ac:dyDescent="0.35">
      <c r="B58" s="235">
        <v>25</v>
      </c>
      <c r="C58" s="230" t="s">
        <v>466</v>
      </c>
      <c r="D58" s="124" t="s">
        <v>15</v>
      </c>
      <c r="E58" s="235" t="s">
        <v>9</v>
      </c>
      <c r="F58" s="120">
        <v>125</v>
      </c>
      <c r="G58" s="177" t="s">
        <v>39</v>
      </c>
      <c r="H58" s="210" t="s">
        <v>751</v>
      </c>
      <c r="I58" s="177">
        <v>454</v>
      </c>
    </row>
    <row r="59" spans="2:9" ht="16.8" thickBot="1" x14ac:dyDescent="0.35">
      <c r="B59" s="236"/>
      <c r="C59" s="231"/>
      <c r="D59" s="124" t="s">
        <v>15</v>
      </c>
      <c r="E59" s="236"/>
      <c r="F59" s="120">
        <v>150</v>
      </c>
      <c r="G59" s="177" t="s">
        <v>39</v>
      </c>
      <c r="H59" s="210" t="s">
        <v>751</v>
      </c>
      <c r="I59" s="177">
        <v>456</v>
      </c>
    </row>
    <row r="60" spans="2:9" ht="16.8" thickBot="1" x14ac:dyDescent="0.35">
      <c r="B60" s="235">
        <v>26</v>
      </c>
      <c r="C60" s="230" t="s">
        <v>36</v>
      </c>
      <c r="D60" s="124">
        <v>20</v>
      </c>
      <c r="E60" s="235" t="s">
        <v>9</v>
      </c>
      <c r="F60" s="120">
        <v>125</v>
      </c>
      <c r="G60" s="177">
        <v>1409</v>
      </c>
      <c r="H60" s="210" t="s">
        <v>751</v>
      </c>
      <c r="I60" s="177">
        <v>350</v>
      </c>
    </row>
    <row r="61" spans="2:9" ht="16.8" thickBot="1" x14ac:dyDescent="0.35">
      <c r="B61" s="236"/>
      <c r="C61" s="231"/>
      <c r="D61" s="124">
        <v>12</v>
      </c>
      <c r="E61" s="236"/>
      <c r="F61" s="120">
        <v>150</v>
      </c>
      <c r="G61" s="177">
        <v>1624</v>
      </c>
      <c r="H61" s="210" t="s">
        <v>751</v>
      </c>
      <c r="I61" s="177">
        <v>351</v>
      </c>
    </row>
    <row r="62" spans="2:9" ht="16.8" thickBot="1" x14ac:dyDescent="0.35">
      <c r="B62" s="235">
        <v>27</v>
      </c>
      <c r="C62" s="230" t="s">
        <v>467</v>
      </c>
      <c r="D62" s="235">
        <v>20</v>
      </c>
      <c r="E62" s="237" t="s">
        <v>9</v>
      </c>
      <c r="F62" s="120">
        <v>90</v>
      </c>
      <c r="G62" s="177">
        <v>827</v>
      </c>
      <c r="H62" s="210" t="s">
        <v>751</v>
      </c>
      <c r="I62" s="177">
        <v>340</v>
      </c>
    </row>
    <row r="63" spans="2:9" ht="16.8" thickBot="1" x14ac:dyDescent="0.35">
      <c r="B63" s="236"/>
      <c r="C63" s="231"/>
      <c r="D63" s="236"/>
      <c r="E63" s="238"/>
      <c r="F63" s="120">
        <v>100</v>
      </c>
      <c r="G63" s="177">
        <v>853</v>
      </c>
      <c r="H63" s="210" t="s">
        <v>751</v>
      </c>
      <c r="I63" s="177">
        <v>362</v>
      </c>
    </row>
    <row r="64" spans="2:9" ht="16.8" thickBot="1" x14ac:dyDescent="0.35">
      <c r="B64" s="235">
        <v>28</v>
      </c>
      <c r="C64" s="230" t="s">
        <v>468</v>
      </c>
      <c r="D64" s="124" t="s">
        <v>15</v>
      </c>
      <c r="E64" s="237" t="s">
        <v>9</v>
      </c>
      <c r="F64" s="120">
        <v>90</v>
      </c>
      <c r="G64" s="177">
        <v>1075</v>
      </c>
      <c r="H64" s="210" t="s">
        <v>751</v>
      </c>
      <c r="I64" s="177">
        <v>443</v>
      </c>
    </row>
    <row r="65" spans="2:9" ht="16.8" thickBot="1" x14ac:dyDescent="0.35">
      <c r="B65" s="236"/>
      <c r="C65" s="231"/>
      <c r="D65" s="124" t="s">
        <v>15</v>
      </c>
      <c r="E65" s="238"/>
      <c r="F65" s="120">
        <v>100</v>
      </c>
      <c r="G65" s="177">
        <v>1110</v>
      </c>
      <c r="H65" s="210" t="s">
        <v>751</v>
      </c>
      <c r="I65" s="177">
        <v>471</v>
      </c>
    </row>
    <row r="66" spans="2:9" ht="16.8" thickBot="1" x14ac:dyDescent="0.35">
      <c r="B66" s="235">
        <v>29</v>
      </c>
      <c r="C66" s="230" t="s">
        <v>469</v>
      </c>
      <c r="D66" s="124" t="s">
        <v>15</v>
      </c>
      <c r="E66" s="237" t="s">
        <v>9</v>
      </c>
      <c r="F66" s="120">
        <v>90</v>
      </c>
      <c r="G66" s="177" t="s">
        <v>39</v>
      </c>
      <c r="H66" s="210" t="s">
        <v>751</v>
      </c>
      <c r="I66" s="177">
        <v>510</v>
      </c>
    </row>
    <row r="67" spans="2:9" ht="16.8" thickBot="1" x14ac:dyDescent="0.35">
      <c r="B67" s="236"/>
      <c r="C67" s="231"/>
      <c r="D67" s="124" t="s">
        <v>15</v>
      </c>
      <c r="E67" s="238"/>
      <c r="F67" s="120">
        <v>100</v>
      </c>
      <c r="G67" s="177" t="s">
        <v>39</v>
      </c>
      <c r="H67" s="210" t="s">
        <v>751</v>
      </c>
      <c r="I67" s="177">
        <v>542</v>
      </c>
    </row>
    <row r="68" spans="2:9" ht="15" thickBot="1" x14ac:dyDescent="0.35">
      <c r="B68" s="235">
        <v>30</v>
      </c>
      <c r="C68" s="230" t="s">
        <v>62</v>
      </c>
      <c r="D68" s="235">
        <v>2</v>
      </c>
      <c r="E68" s="237" t="s">
        <v>9</v>
      </c>
      <c r="F68" s="120">
        <v>90</v>
      </c>
      <c r="G68" s="177">
        <v>3659</v>
      </c>
      <c r="H68" s="177">
        <v>3906</v>
      </c>
      <c r="I68" s="177" t="s">
        <v>15</v>
      </c>
    </row>
    <row r="69" spans="2:9" ht="15" thickBot="1" x14ac:dyDescent="0.35">
      <c r="B69" s="236"/>
      <c r="C69" s="231"/>
      <c r="D69" s="236"/>
      <c r="E69" s="238"/>
      <c r="F69" s="120">
        <v>100</v>
      </c>
      <c r="G69" s="177">
        <v>3431</v>
      </c>
      <c r="H69" s="177">
        <v>4124</v>
      </c>
      <c r="I69" s="177" t="s">
        <v>15</v>
      </c>
    </row>
    <row r="70" spans="2:9" ht="15" thickBot="1" x14ac:dyDescent="0.35">
      <c r="B70" s="235">
        <v>31</v>
      </c>
      <c r="C70" s="230" t="s">
        <v>63</v>
      </c>
      <c r="D70" s="124">
        <v>35</v>
      </c>
      <c r="E70" s="237" t="s">
        <v>9</v>
      </c>
      <c r="F70" s="120">
        <v>90</v>
      </c>
      <c r="G70" s="177">
        <v>1701</v>
      </c>
      <c r="H70" s="177">
        <v>1515</v>
      </c>
      <c r="I70" s="177" t="s">
        <v>15</v>
      </c>
    </row>
    <row r="71" spans="2:9" ht="15" thickBot="1" x14ac:dyDescent="0.35">
      <c r="B71" s="236"/>
      <c r="C71" s="231"/>
      <c r="D71" s="124">
        <v>25</v>
      </c>
      <c r="E71" s="238"/>
      <c r="F71" s="120">
        <v>100</v>
      </c>
      <c r="G71" s="177">
        <v>1764</v>
      </c>
      <c r="H71" s="177">
        <v>1593</v>
      </c>
      <c r="I71" s="177" t="s">
        <v>15</v>
      </c>
    </row>
    <row r="72" spans="2:9" ht="15" thickBot="1" x14ac:dyDescent="0.35">
      <c r="B72" s="235">
        <v>32</v>
      </c>
      <c r="C72" s="230" t="s">
        <v>470</v>
      </c>
      <c r="D72" s="235" t="s">
        <v>15</v>
      </c>
      <c r="E72" s="235" t="s">
        <v>9</v>
      </c>
      <c r="F72" s="120">
        <v>90</v>
      </c>
      <c r="G72" s="177">
        <v>11999</v>
      </c>
      <c r="H72" s="177">
        <v>11048</v>
      </c>
      <c r="I72" s="177" t="s">
        <v>15</v>
      </c>
    </row>
    <row r="73" spans="2:9" ht="15" thickBot="1" x14ac:dyDescent="0.35">
      <c r="B73" s="236"/>
      <c r="C73" s="231"/>
      <c r="D73" s="236"/>
      <c r="E73" s="236"/>
      <c r="F73" s="120">
        <v>100</v>
      </c>
      <c r="G73" s="177">
        <v>12473</v>
      </c>
      <c r="H73" s="177">
        <v>11285</v>
      </c>
      <c r="I73" s="177" t="s">
        <v>15</v>
      </c>
    </row>
    <row r="74" spans="2:9" ht="15" thickBot="1" x14ac:dyDescent="0.35">
      <c r="B74" s="235">
        <v>33</v>
      </c>
      <c r="C74" s="230" t="s">
        <v>471</v>
      </c>
      <c r="D74" s="235" t="s">
        <v>15</v>
      </c>
      <c r="E74" s="235" t="s">
        <v>9</v>
      </c>
      <c r="F74" s="120">
        <v>90</v>
      </c>
      <c r="G74" s="177" t="s">
        <v>15</v>
      </c>
      <c r="H74" s="177" t="s">
        <v>15</v>
      </c>
      <c r="I74" s="177" t="s">
        <v>15</v>
      </c>
    </row>
    <row r="75" spans="2:9" ht="15" thickBot="1" x14ac:dyDescent="0.35">
      <c r="B75" s="236"/>
      <c r="C75" s="231"/>
      <c r="D75" s="236"/>
      <c r="E75" s="236"/>
      <c r="F75" s="120">
        <v>100</v>
      </c>
      <c r="G75" s="177" t="s">
        <v>15</v>
      </c>
      <c r="H75" s="191">
        <v>10956</v>
      </c>
      <c r="I75" s="177" t="s">
        <v>15</v>
      </c>
    </row>
    <row r="76" spans="2:9" ht="15" thickBot="1" x14ac:dyDescent="0.35">
      <c r="B76" s="235">
        <v>34</v>
      </c>
      <c r="C76" s="230" t="s">
        <v>64</v>
      </c>
      <c r="D76" s="124">
        <v>20</v>
      </c>
      <c r="E76" s="237" t="s">
        <v>9</v>
      </c>
      <c r="F76" s="120">
        <v>90</v>
      </c>
      <c r="G76" s="177">
        <v>3187</v>
      </c>
      <c r="H76" s="177">
        <v>3817</v>
      </c>
      <c r="I76" s="177" t="s">
        <v>738</v>
      </c>
    </row>
    <row r="77" spans="2:9" ht="15" thickBot="1" x14ac:dyDescent="0.35">
      <c r="B77" s="236"/>
      <c r="C77" s="231"/>
      <c r="D77" s="124">
        <v>14</v>
      </c>
      <c r="E77" s="238"/>
      <c r="F77" s="120">
        <v>100</v>
      </c>
      <c r="G77" s="177">
        <v>3268</v>
      </c>
      <c r="H77" s="177">
        <v>3921</v>
      </c>
      <c r="I77" s="177" t="s">
        <v>739</v>
      </c>
    </row>
    <row r="78" spans="2:9" ht="15" thickBot="1" x14ac:dyDescent="0.35">
      <c r="B78" s="235">
        <v>35</v>
      </c>
      <c r="C78" s="230" t="s">
        <v>42</v>
      </c>
      <c r="D78" s="235">
        <v>1</v>
      </c>
      <c r="E78" s="237" t="s">
        <v>9</v>
      </c>
      <c r="F78" s="120">
        <v>90</v>
      </c>
      <c r="G78" s="177">
        <v>12218</v>
      </c>
      <c r="H78" s="177">
        <v>14381</v>
      </c>
      <c r="I78" s="177">
        <v>9894</v>
      </c>
    </row>
    <row r="79" spans="2:9" ht="15" thickBot="1" x14ac:dyDescent="0.35">
      <c r="B79" s="236"/>
      <c r="C79" s="231"/>
      <c r="D79" s="236"/>
      <c r="E79" s="238"/>
      <c r="F79" s="120">
        <v>100</v>
      </c>
      <c r="G79" s="177">
        <v>12408</v>
      </c>
      <c r="H79" s="177">
        <v>14814</v>
      </c>
      <c r="I79" s="177">
        <v>10202</v>
      </c>
    </row>
    <row r="80" spans="2:9" ht="15" thickBot="1" x14ac:dyDescent="0.35">
      <c r="B80" s="235">
        <v>36</v>
      </c>
      <c r="C80" s="95" t="s">
        <v>42</v>
      </c>
      <c r="D80" s="235">
        <v>1</v>
      </c>
      <c r="E80" s="237" t="s">
        <v>9</v>
      </c>
      <c r="F80" s="120">
        <v>90</v>
      </c>
      <c r="G80" s="177">
        <v>18424</v>
      </c>
      <c r="H80" s="177" t="s">
        <v>15</v>
      </c>
      <c r="I80" s="177" t="s">
        <v>15</v>
      </c>
    </row>
    <row r="81" spans="2:9" ht="15" thickBot="1" x14ac:dyDescent="0.35">
      <c r="B81" s="236"/>
      <c r="C81" s="97" t="s">
        <v>472</v>
      </c>
      <c r="D81" s="236"/>
      <c r="E81" s="238"/>
      <c r="F81" s="120">
        <v>100</v>
      </c>
      <c r="G81" s="177">
        <v>19083</v>
      </c>
      <c r="H81" s="177" t="s">
        <v>15</v>
      </c>
      <c r="I81" s="177" t="s">
        <v>15</v>
      </c>
    </row>
    <row r="82" spans="2:9" ht="16.8" thickBot="1" x14ac:dyDescent="0.35">
      <c r="B82" s="235">
        <v>37</v>
      </c>
      <c r="C82" s="230" t="s">
        <v>43</v>
      </c>
      <c r="D82" s="235">
        <v>1</v>
      </c>
      <c r="E82" s="237" t="s">
        <v>9</v>
      </c>
      <c r="F82" s="120">
        <v>90</v>
      </c>
      <c r="G82" s="177">
        <v>3636</v>
      </c>
      <c r="H82" s="210" t="s">
        <v>751</v>
      </c>
      <c r="I82" s="177">
        <v>1658</v>
      </c>
    </row>
    <row r="83" spans="2:9" ht="16.8" thickBot="1" x14ac:dyDescent="0.35">
      <c r="B83" s="236"/>
      <c r="C83" s="231"/>
      <c r="D83" s="236"/>
      <c r="E83" s="238"/>
      <c r="F83" s="120">
        <v>100</v>
      </c>
      <c r="G83" s="177">
        <v>3851</v>
      </c>
      <c r="H83" s="210" t="s">
        <v>751</v>
      </c>
      <c r="I83" s="177">
        <v>1738</v>
      </c>
    </row>
    <row r="84" spans="2:9" ht="15" thickBot="1" x14ac:dyDescent="0.35">
      <c r="B84" s="235">
        <v>38</v>
      </c>
      <c r="C84" s="230" t="s">
        <v>65</v>
      </c>
      <c r="D84" s="124">
        <v>40</v>
      </c>
      <c r="E84" s="237" t="s">
        <v>9</v>
      </c>
      <c r="F84" s="120">
        <v>90</v>
      </c>
      <c r="G84" s="177">
        <v>616</v>
      </c>
      <c r="H84" s="177">
        <v>611</v>
      </c>
      <c r="I84" s="177" t="s">
        <v>15</v>
      </c>
    </row>
    <row r="85" spans="2:9" ht="15" thickBot="1" x14ac:dyDescent="0.35">
      <c r="B85" s="236"/>
      <c r="C85" s="231"/>
      <c r="D85" s="124">
        <v>30</v>
      </c>
      <c r="E85" s="238"/>
      <c r="F85" s="120">
        <v>100</v>
      </c>
      <c r="G85" s="177">
        <v>616</v>
      </c>
      <c r="H85" s="177">
        <v>628</v>
      </c>
      <c r="I85" s="177" t="s">
        <v>15</v>
      </c>
    </row>
    <row r="86" spans="2:9" ht="16.8" thickBot="1" x14ac:dyDescent="0.35">
      <c r="B86" s="235">
        <v>39</v>
      </c>
      <c r="C86" s="230" t="s">
        <v>722</v>
      </c>
      <c r="D86" s="124" t="s">
        <v>15</v>
      </c>
      <c r="E86" s="124" t="s">
        <v>9</v>
      </c>
      <c r="F86" s="120">
        <v>90</v>
      </c>
      <c r="G86" s="177">
        <v>3894</v>
      </c>
      <c r="H86" s="210" t="s">
        <v>751</v>
      </c>
      <c r="I86" s="177">
        <v>1463</v>
      </c>
    </row>
    <row r="87" spans="2:9" ht="16.8" thickBot="1" x14ac:dyDescent="0.35">
      <c r="B87" s="236"/>
      <c r="C87" s="231"/>
      <c r="D87" s="124" t="s">
        <v>15</v>
      </c>
      <c r="E87" s="124" t="s">
        <v>9</v>
      </c>
      <c r="F87" s="120">
        <v>100</v>
      </c>
      <c r="G87" s="177">
        <v>4185</v>
      </c>
      <c r="H87" s="210" t="s">
        <v>751</v>
      </c>
      <c r="I87" s="177">
        <v>1498</v>
      </c>
    </row>
    <row r="88" spans="2:9" ht="16.8" thickBot="1" x14ac:dyDescent="0.35">
      <c r="B88" s="235">
        <v>40</v>
      </c>
      <c r="C88" s="230" t="s">
        <v>723</v>
      </c>
      <c r="D88" s="124" t="s">
        <v>15</v>
      </c>
      <c r="E88" s="124" t="s">
        <v>9</v>
      </c>
      <c r="F88" s="120">
        <v>90</v>
      </c>
      <c r="G88" s="177">
        <v>3906</v>
      </c>
      <c r="H88" s="210" t="s">
        <v>751</v>
      </c>
      <c r="I88" s="177">
        <v>1474</v>
      </c>
    </row>
    <row r="89" spans="2:9" ht="16.8" thickBot="1" x14ac:dyDescent="0.35">
      <c r="B89" s="236"/>
      <c r="C89" s="231"/>
      <c r="D89" s="124" t="s">
        <v>15</v>
      </c>
      <c r="E89" s="124" t="s">
        <v>9</v>
      </c>
      <c r="F89" s="120">
        <v>100</v>
      </c>
      <c r="G89" s="177">
        <v>4199</v>
      </c>
      <c r="H89" s="210" t="s">
        <v>751</v>
      </c>
      <c r="I89" s="177">
        <v>1510</v>
      </c>
    </row>
    <row r="90" spans="2:9" ht="21" thickBot="1" x14ac:dyDescent="0.35">
      <c r="B90" s="119">
        <v>41</v>
      </c>
      <c r="C90" s="97" t="s">
        <v>66</v>
      </c>
      <c r="D90" s="124">
        <v>60</v>
      </c>
      <c r="E90" s="124" t="s">
        <v>9</v>
      </c>
      <c r="F90" s="120" t="s">
        <v>46</v>
      </c>
      <c r="G90" s="178" t="s">
        <v>15</v>
      </c>
      <c r="H90" s="210" t="s">
        <v>751</v>
      </c>
      <c r="I90" s="178">
        <v>237</v>
      </c>
    </row>
    <row r="91" spans="2:9" ht="21" thickBot="1" x14ac:dyDescent="0.35">
      <c r="B91" s="119">
        <v>42</v>
      </c>
      <c r="C91" s="97" t="s">
        <v>67</v>
      </c>
      <c r="D91" s="124">
        <v>60</v>
      </c>
      <c r="E91" s="124" t="s">
        <v>9</v>
      </c>
      <c r="F91" s="120" t="s">
        <v>46</v>
      </c>
      <c r="G91" s="178">
        <v>253</v>
      </c>
      <c r="H91" s="178" t="s">
        <v>15</v>
      </c>
      <c r="I91" s="178" t="s">
        <v>15</v>
      </c>
    </row>
    <row r="92" spans="2:9" ht="15" thickBot="1" x14ac:dyDescent="0.35">
      <c r="B92" s="119">
        <v>43</v>
      </c>
      <c r="C92" s="97" t="s">
        <v>68</v>
      </c>
      <c r="D92" s="124">
        <v>160</v>
      </c>
      <c r="E92" s="124" t="s">
        <v>9</v>
      </c>
      <c r="F92" s="120" t="s">
        <v>46</v>
      </c>
      <c r="G92" s="178">
        <v>269</v>
      </c>
      <c r="H92" s="178" t="s">
        <v>15</v>
      </c>
      <c r="I92" s="178">
        <v>123</v>
      </c>
    </row>
    <row r="93" spans="2:9" ht="15" thickBot="1" x14ac:dyDescent="0.35">
      <c r="B93" s="119">
        <v>44</v>
      </c>
      <c r="C93" s="97" t="s">
        <v>47</v>
      </c>
      <c r="D93" s="124"/>
      <c r="E93" s="124" t="s">
        <v>9</v>
      </c>
      <c r="F93" s="120" t="s">
        <v>15</v>
      </c>
      <c r="G93" s="272">
        <v>6877</v>
      </c>
      <c r="H93" s="273"/>
      <c r="I93" s="274"/>
    </row>
    <row r="94" spans="2:9" ht="21" thickBot="1" x14ac:dyDescent="0.35">
      <c r="B94" s="119">
        <v>45</v>
      </c>
      <c r="C94" s="97" t="s">
        <v>48</v>
      </c>
      <c r="D94" s="124">
        <v>60</v>
      </c>
      <c r="E94" s="124" t="s">
        <v>9</v>
      </c>
      <c r="F94" s="120" t="s">
        <v>46</v>
      </c>
      <c r="G94" s="178" t="s">
        <v>15</v>
      </c>
      <c r="H94" s="210" t="s">
        <v>751</v>
      </c>
      <c r="I94" s="178">
        <v>285</v>
      </c>
    </row>
    <row r="95" spans="2:9" ht="21" thickBot="1" x14ac:dyDescent="0.35">
      <c r="B95" s="119">
        <v>46</v>
      </c>
      <c r="C95" s="97" t="s">
        <v>473</v>
      </c>
      <c r="D95" s="124">
        <v>60</v>
      </c>
      <c r="E95" s="124" t="s">
        <v>9</v>
      </c>
      <c r="F95" s="120" t="s">
        <v>46</v>
      </c>
      <c r="G95" s="178">
        <v>284</v>
      </c>
      <c r="H95" s="178" t="s">
        <v>15</v>
      </c>
      <c r="I95" s="178" t="s">
        <v>15</v>
      </c>
    </row>
    <row r="96" spans="2:9" ht="16.8" thickBot="1" x14ac:dyDescent="0.35">
      <c r="B96" s="119">
        <v>47</v>
      </c>
      <c r="C96" s="97" t="s">
        <v>474</v>
      </c>
      <c r="D96" s="124" t="s">
        <v>15</v>
      </c>
      <c r="E96" s="124" t="s">
        <v>9</v>
      </c>
      <c r="F96" s="120" t="s">
        <v>447</v>
      </c>
      <c r="G96" s="178" t="s">
        <v>39</v>
      </c>
      <c r="H96" s="210" t="s">
        <v>751</v>
      </c>
      <c r="I96" s="178">
        <v>364</v>
      </c>
    </row>
    <row r="97" spans="2:9" ht="16.8" thickBot="1" x14ac:dyDescent="0.35">
      <c r="B97" s="119">
        <v>48</v>
      </c>
      <c r="C97" s="97" t="s">
        <v>475</v>
      </c>
      <c r="D97" s="124" t="s">
        <v>15</v>
      </c>
      <c r="E97" s="124" t="s">
        <v>9</v>
      </c>
      <c r="F97" s="120" t="s">
        <v>447</v>
      </c>
      <c r="G97" s="178" t="s">
        <v>39</v>
      </c>
      <c r="H97" s="210" t="s">
        <v>751</v>
      </c>
      <c r="I97" s="178">
        <v>503</v>
      </c>
    </row>
    <row r="99" spans="2:9" ht="208.95" customHeight="1" x14ac:dyDescent="0.3">
      <c r="B99" s="228" t="s">
        <v>725</v>
      </c>
      <c r="C99" s="229"/>
      <c r="D99" s="229"/>
      <c r="E99" s="229"/>
      <c r="F99" s="229"/>
      <c r="G99" s="229"/>
      <c r="H99" s="229"/>
      <c r="I99" s="229"/>
    </row>
  </sheetData>
  <mergeCells count="143">
    <mergeCell ref="D12:D13"/>
    <mergeCell ref="E12:E13"/>
    <mergeCell ref="B14:B15"/>
    <mergeCell ref="D14:D15"/>
    <mergeCell ref="E14:E15"/>
    <mergeCell ref="G5:I5"/>
    <mergeCell ref="B5:B7"/>
    <mergeCell ref="C5:C7"/>
    <mergeCell ref="E5:E7"/>
    <mergeCell ref="F5:F7"/>
    <mergeCell ref="B8:B9"/>
    <mergeCell ref="D8:D9"/>
    <mergeCell ref="E8:E9"/>
    <mergeCell ref="B10:B11"/>
    <mergeCell ref="D10:D11"/>
    <mergeCell ref="E10:E11"/>
    <mergeCell ref="B12:B13"/>
    <mergeCell ref="F18:F21"/>
    <mergeCell ref="G18:I21"/>
    <mergeCell ref="G22:I22"/>
    <mergeCell ref="B23:B24"/>
    <mergeCell ref="C23:C24"/>
    <mergeCell ref="D23:D24"/>
    <mergeCell ref="E23:E24"/>
    <mergeCell ref="B16:B17"/>
    <mergeCell ref="D16:D17"/>
    <mergeCell ref="E16:E17"/>
    <mergeCell ref="B18:B22"/>
    <mergeCell ref="D18:D22"/>
    <mergeCell ref="E18:E22"/>
    <mergeCell ref="B29:B30"/>
    <mergeCell ref="C29:C30"/>
    <mergeCell ref="D29:D30"/>
    <mergeCell ref="E29:E30"/>
    <mergeCell ref="B31:B32"/>
    <mergeCell ref="D31:D32"/>
    <mergeCell ref="E31:E32"/>
    <mergeCell ref="B25:B26"/>
    <mergeCell ref="C25:C26"/>
    <mergeCell ref="D25:D26"/>
    <mergeCell ref="E25:E26"/>
    <mergeCell ref="B27:B28"/>
    <mergeCell ref="C27:C28"/>
    <mergeCell ref="D27:D28"/>
    <mergeCell ref="E27:E28"/>
    <mergeCell ref="B37:B38"/>
    <mergeCell ref="C37:C38"/>
    <mergeCell ref="D37:D38"/>
    <mergeCell ref="E37:E38"/>
    <mergeCell ref="B40:B41"/>
    <mergeCell ref="C40:C41"/>
    <mergeCell ref="D40:D41"/>
    <mergeCell ref="E40:E41"/>
    <mergeCell ref="B33:B34"/>
    <mergeCell ref="D33:D34"/>
    <mergeCell ref="E33:E34"/>
    <mergeCell ref="B35:B36"/>
    <mergeCell ref="C35:C36"/>
    <mergeCell ref="D35:D36"/>
    <mergeCell ref="E35:E36"/>
    <mergeCell ref="B46:B47"/>
    <mergeCell ref="C46:C47"/>
    <mergeCell ref="E46:E47"/>
    <mergeCell ref="B48:B49"/>
    <mergeCell ref="C48:C49"/>
    <mergeCell ref="E48:E49"/>
    <mergeCell ref="B42:B43"/>
    <mergeCell ref="C42:C43"/>
    <mergeCell ref="D42:D43"/>
    <mergeCell ref="E42:E43"/>
    <mergeCell ref="B44:B45"/>
    <mergeCell ref="C44:C45"/>
    <mergeCell ref="E44:E45"/>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62:B63"/>
    <mergeCell ref="C62:C63"/>
    <mergeCell ref="D62:D63"/>
    <mergeCell ref="E62:E63"/>
    <mergeCell ref="B64:B65"/>
    <mergeCell ref="C64:C65"/>
    <mergeCell ref="E64:E65"/>
    <mergeCell ref="B58:B59"/>
    <mergeCell ref="C58:C59"/>
    <mergeCell ref="E58:E59"/>
    <mergeCell ref="B60:B61"/>
    <mergeCell ref="C60:C61"/>
    <mergeCell ref="E60:E61"/>
    <mergeCell ref="B70:B71"/>
    <mergeCell ref="C70:C71"/>
    <mergeCell ref="E70:E71"/>
    <mergeCell ref="B72:B73"/>
    <mergeCell ref="C72:C73"/>
    <mergeCell ref="D72:D73"/>
    <mergeCell ref="E72:E73"/>
    <mergeCell ref="B66:B67"/>
    <mergeCell ref="C66:C67"/>
    <mergeCell ref="E66:E67"/>
    <mergeCell ref="B68:B69"/>
    <mergeCell ref="C68:C69"/>
    <mergeCell ref="D68:D69"/>
    <mergeCell ref="E68:E69"/>
    <mergeCell ref="B78:B79"/>
    <mergeCell ref="C78:C79"/>
    <mergeCell ref="D78:D79"/>
    <mergeCell ref="E78:E79"/>
    <mergeCell ref="B80:B81"/>
    <mergeCell ref="D80:D81"/>
    <mergeCell ref="E80:E81"/>
    <mergeCell ref="B74:B75"/>
    <mergeCell ref="C74:C75"/>
    <mergeCell ref="D74:D75"/>
    <mergeCell ref="E74:E75"/>
    <mergeCell ref="B76:B77"/>
    <mergeCell ref="C76:C77"/>
    <mergeCell ref="E76:E77"/>
    <mergeCell ref="B99:I99"/>
    <mergeCell ref="B86:B87"/>
    <mergeCell ref="C86:C87"/>
    <mergeCell ref="B88:B89"/>
    <mergeCell ref="C88:C89"/>
    <mergeCell ref="G93:I93"/>
    <mergeCell ref="B82:B83"/>
    <mergeCell ref="C82:C83"/>
    <mergeCell ref="D82:D83"/>
    <mergeCell ref="E82:E83"/>
    <mergeCell ref="B84:B85"/>
    <mergeCell ref="C84:C85"/>
    <mergeCell ref="E84:E85"/>
  </mergeCells>
  <hyperlinks>
    <hyperlink ref="K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B2:P92"/>
  <sheetViews>
    <sheetView workbookViewId="0">
      <selection activeCell="B3" sqref="B3"/>
    </sheetView>
  </sheetViews>
  <sheetFormatPr defaultRowHeight="14.4" x14ac:dyDescent="0.3"/>
  <cols>
    <col min="1" max="1" width="2.6640625" customWidth="1"/>
    <col min="2" max="2" width="6.5546875" customWidth="1"/>
    <col min="3" max="3" width="26.6640625" customWidth="1"/>
    <col min="4" max="4" width="12.33203125" customWidth="1"/>
    <col min="5" max="5" width="9.33203125" customWidth="1"/>
    <col min="6" max="6" width="13.6640625" customWidth="1"/>
    <col min="7" max="7" width="11.88671875" customWidth="1"/>
    <col min="8" max="8" width="9.88671875" customWidth="1"/>
    <col min="9" max="9" width="7.6640625" customWidth="1"/>
    <col min="10" max="10" width="13.109375" customWidth="1"/>
    <col min="14" max="14" width="2.44140625" customWidth="1"/>
    <col min="15" max="15" width="21.33203125" customWidth="1"/>
  </cols>
  <sheetData>
    <row r="2" spans="2:15" x14ac:dyDescent="0.3">
      <c r="B2" s="10" t="s">
        <v>69</v>
      </c>
    </row>
    <row r="3" spans="2:15" x14ac:dyDescent="0.3">
      <c r="B3" s="10"/>
      <c r="C3" s="21"/>
      <c r="M3" s="16" t="s">
        <v>236</v>
      </c>
      <c r="O3" s="62" t="s">
        <v>423</v>
      </c>
    </row>
    <row r="4" spans="2:15" ht="15" thickBot="1" x14ac:dyDescent="0.35"/>
    <row r="5" spans="2:15" ht="15" thickBot="1" x14ac:dyDescent="0.35">
      <c r="B5" s="326" t="s">
        <v>0</v>
      </c>
      <c r="C5" s="329" t="s">
        <v>1</v>
      </c>
      <c r="D5" s="326" t="s">
        <v>70</v>
      </c>
      <c r="E5" s="326" t="s">
        <v>2</v>
      </c>
      <c r="F5" s="323" t="s">
        <v>71</v>
      </c>
      <c r="G5" s="324"/>
      <c r="H5" s="324"/>
      <c r="I5" s="324"/>
      <c r="J5" s="324"/>
      <c r="K5" s="324"/>
      <c r="L5" s="324"/>
      <c r="M5" s="325"/>
      <c r="N5" s="61"/>
    </row>
    <row r="6" spans="2:15" ht="15" thickBot="1" x14ac:dyDescent="0.35">
      <c r="B6" s="327"/>
      <c r="C6" s="330"/>
      <c r="D6" s="327"/>
      <c r="E6" s="327"/>
      <c r="F6" s="332" t="s">
        <v>72</v>
      </c>
      <c r="G6" s="333"/>
      <c r="H6" s="333"/>
      <c r="I6" s="334"/>
      <c r="J6" s="332" t="s">
        <v>73</v>
      </c>
      <c r="K6" s="333"/>
      <c r="L6" s="333"/>
      <c r="M6" s="334"/>
      <c r="N6" s="61"/>
    </row>
    <row r="7" spans="2:15" ht="15" thickBot="1" x14ac:dyDescent="0.35">
      <c r="B7" s="327"/>
      <c r="C7" s="330"/>
      <c r="D7" s="327"/>
      <c r="E7" s="327"/>
      <c r="F7" s="285" t="s">
        <v>516</v>
      </c>
      <c r="G7" s="286"/>
      <c r="H7" s="286"/>
      <c r="I7" s="287"/>
      <c r="J7" s="285" t="s">
        <v>517</v>
      </c>
      <c r="K7" s="286"/>
      <c r="L7" s="286"/>
      <c r="M7" s="287"/>
      <c r="N7" s="61"/>
    </row>
    <row r="8" spans="2:15" ht="29.4" thickBot="1" x14ac:dyDescent="0.35">
      <c r="B8" s="328"/>
      <c r="C8" s="331"/>
      <c r="D8" s="328"/>
      <c r="E8" s="328"/>
      <c r="F8" s="88" t="s">
        <v>74</v>
      </c>
      <c r="G8" s="88" t="s">
        <v>75</v>
      </c>
      <c r="H8" s="88" t="s">
        <v>76</v>
      </c>
      <c r="I8" s="88" t="s">
        <v>77</v>
      </c>
      <c r="J8" s="88" t="s">
        <v>78</v>
      </c>
      <c r="K8" s="88" t="s">
        <v>75</v>
      </c>
      <c r="L8" s="88" t="s">
        <v>76</v>
      </c>
      <c r="M8" s="88" t="s">
        <v>77</v>
      </c>
      <c r="N8" s="61"/>
    </row>
    <row r="9" spans="2:15" ht="15" thickBot="1" x14ac:dyDescent="0.35">
      <c r="B9" s="310">
        <v>1</v>
      </c>
      <c r="C9" s="321" t="s">
        <v>79</v>
      </c>
      <c r="D9" s="63" t="s">
        <v>80</v>
      </c>
      <c r="E9" s="63" t="s">
        <v>81</v>
      </c>
      <c r="F9" s="192">
        <v>19405</v>
      </c>
      <c r="G9" s="192">
        <v>54115</v>
      </c>
      <c r="H9" s="192">
        <v>47549</v>
      </c>
      <c r="I9" s="192">
        <v>13993</v>
      </c>
      <c r="J9" s="192">
        <v>20793</v>
      </c>
      <c r="K9" s="192">
        <v>59714</v>
      </c>
      <c r="L9" s="192">
        <v>52466</v>
      </c>
      <c r="M9" s="193">
        <v>14992</v>
      </c>
      <c r="N9" s="61"/>
    </row>
    <row r="10" spans="2:15" ht="15" thickBot="1" x14ac:dyDescent="0.35">
      <c r="B10" s="311"/>
      <c r="C10" s="322"/>
      <c r="D10" s="63" t="s">
        <v>82</v>
      </c>
      <c r="E10" s="63" t="s">
        <v>81</v>
      </c>
      <c r="F10" s="192">
        <v>18021</v>
      </c>
      <c r="G10" s="192">
        <v>41801</v>
      </c>
      <c r="H10" s="192">
        <v>36730</v>
      </c>
      <c r="I10" s="192">
        <v>12995</v>
      </c>
      <c r="J10" s="192">
        <v>19405</v>
      </c>
      <c r="K10" s="192">
        <v>55606</v>
      </c>
      <c r="L10" s="192">
        <v>48862</v>
      </c>
      <c r="M10" s="193">
        <v>13993</v>
      </c>
      <c r="N10" s="61"/>
    </row>
    <row r="11" spans="2:15" ht="15" thickBot="1" x14ac:dyDescent="0.35">
      <c r="B11" s="310">
        <v>2</v>
      </c>
      <c r="C11" s="321" t="s">
        <v>83</v>
      </c>
      <c r="D11" s="63" t="s">
        <v>80</v>
      </c>
      <c r="E11" s="63" t="s">
        <v>81</v>
      </c>
      <c r="F11" s="192">
        <v>21346</v>
      </c>
      <c r="G11" s="192">
        <v>59529</v>
      </c>
      <c r="H11" s="192">
        <v>52305</v>
      </c>
      <c r="I11" s="192">
        <v>15392</v>
      </c>
      <c r="J11" s="192">
        <v>22873</v>
      </c>
      <c r="K11" s="192">
        <v>65684</v>
      </c>
      <c r="L11" s="192">
        <v>57712</v>
      </c>
      <c r="M11" s="193">
        <v>16492</v>
      </c>
      <c r="N11" s="61"/>
    </row>
    <row r="12" spans="2:15" ht="15" thickBot="1" x14ac:dyDescent="0.35">
      <c r="B12" s="311"/>
      <c r="C12" s="322"/>
      <c r="D12" s="63" t="s">
        <v>82</v>
      </c>
      <c r="E12" s="63" t="s">
        <v>81</v>
      </c>
      <c r="F12" s="192">
        <v>19822</v>
      </c>
      <c r="G12" s="192">
        <v>45978</v>
      </c>
      <c r="H12" s="192">
        <v>40399</v>
      </c>
      <c r="I12" s="192">
        <v>14293</v>
      </c>
      <c r="J12" s="192">
        <v>21346</v>
      </c>
      <c r="K12" s="192">
        <v>61167</v>
      </c>
      <c r="L12" s="192">
        <v>53747</v>
      </c>
      <c r="M12" s="193">
        <v>15392</v>
      </c>
      <c r="N12" s="61"/>
    </row>
    <row r="13" spans="2:15" ht="15" thickBot="1" x14ac:dyDescent="0.35">
      <c r="B13" s="310">
        <v>3</v>
      </c>
      <c r="C13" s="321" t="s">
        <v>84</v>
      </c>
      <c r="D13" s="63" t="s">
        <v>80</v>
      </c>
      <c r="E13" s="63" t="s">
        <v>81</v>
      </c>
      <c r="F13" s="192">
        <v>18021</v>
      </c>
      <c r="G13" s="192">
        <v>52250</v>
      </c>
      <c r="H13" s="192">
        <v>45911</v>
      </c>
      <c r="I13" s="192">
        <v>12995</v>
      </c>
      <c r="J13" s="192">
        <v>19405</v>
      </c>
      <c r="K13" s="192">
        <v>57845</v>
      </c>
      <c r="L13" s="192">
        <v>50830</v>
      </c>
      <c r="M13" s="193">
        <v>13993</v>
      </c>
      <c r="N13" s="61"/>
    </row>
    <row r="14" spans="2:15" ht="15" thickBot="1" x14ac:dyDescent="0.35">
      <c r="B14" s="311"/>
      <c r="C14" s="322"/>
      <c r="D14" s="63" t="s">
        <v>82</v>
      </c>
      <c r="E14" s="63" t="s">
        <v>81</v>
      </c>
      <c r="F14" s="192">
        <v>16636</v>
      </c>
      <c r="G14" s="192">
        <v>39934</v>
      </c>
      <c r="H14" s="192">
        <v>35090</v>
      </c>
      <c r="I14" s="192">
        <v>11995</v>
      </c>
      <c r="J14" s="192">
        <v>18021</v>
      </c>
      <c r="K14" s="192">
        <v>53742</v>
      </c>
      <c r="L14" s="192">
        <v>47221</v>
      </c>
      <c r="M14" s="193">
        <v>12995</v>
      </c>
      <c r="N14" s="61"/>
    </row>
    <row r="15" spans="2:15" ht="15" thickBot="1" x14ac:dyDescent="0.35">
      <c r="B15" s="310">
        <v>4</v>
      </c>
      <c r="C15" s="321" t="s">
        <v>85</v>
      </c>
      <c r="D15" s="63" t="s">
        <v>80</v>
      </c>
      <c r="E15" s="63" t="s">
        <v>81</v>
      </c>
      <c r="F15" s="192">
        <v>19405</v>
      </c>
      <c r="G15" s="192">
        <v>54116</v>
      </c>
      <c r="H15" s="192">
        <v>47549</v>
      </c>
      <c r="I15" s="192">
        <v>13993</v>
      </c>
      <c r="J15" s="192">
        <v>20793</v>
      </c>
      <c r="K15" s="192">
        <v>59714</v>
      </c>
      <c r="L15" s="192">
        <v>52466</v>
      </c>
      <c r="M15" s="193">
        <v>14992</v>
      </c>
      <c r="N15" s="61"/>
    </row>
    <row r="16" spans="2:15" ht="15" thickBot="1" x14ac:dyDescent="0.35">
      <c r="B16" s="311"/>
      <c r="C16" s="322"/>
      <c r="D16" s="63" t="s">
        <v>82</v>
      </c>
      <c r="E16" s="63" t="s">
        <v>81</v>
      </c>
      <c r="F16" s="192">
        <v>18021</v>
      </c>
      <c r="G16" s="192">
        <v>41801</v>
      </c>
      <c r="H16" s="192">
        <v>36730</v>
      </c>
      <c r="I16" s="192">
        <v>12995</v>
      </c>
      <c r="J16" s="192">
        <v>19405</v>
      </c>
      <c r="K16" s="192">
        <v>55606</v>
      </c>
      <c r="L16" s="192">
        <v>42135</v>
      </c>
      <c r="M16" s="193">
        <v>13993</v>
      </c>
      <c r="N16" s="61"/>
    </row>
    <row r="17" spans="2:14" ht="15" thickBot="1" x14ac:dyDescent="0.35">
      <c r="B17" s="64">
        <v>5</v>
      </c>
      <c r="C17" s="65" t="s">
        <v>86</v>
      </c>
      <c r="D17" s="63" t="s">
        <v>80</v>
      </c>
      <c r="E17" s="63" t="s">
        <v>81</v>
      </c>
      <c r="F17" s="192">
        <v>138596</v>
      </c>
      <c r="G17" s="192">
        <v>335867</v>
      </c>
      <c r="H17" s="192">
        <v>295114</v>
      </c>
      <c r="I17" s="192">
        <v>99927</v>
      </c>
      <c r="J17" s="192" t="s">
        <v>15</v>
      </c>
      <c r="K17" s="192" t="s">
        <v>15</v>
      </c>
      <c r="L17" s="192" t="s">
        <v>15</v>
      </c>
      <c r="M17" s="192" t="s">
        <v>15</v>
      </c>
      <c r="N17" s="61"/>
    </row>
    <row r="18" spans="2:14" ht="15" thickBot="1" x14ac:dyDescent="0.35">
      <c r="B18" s="64">
        <v>6</v>
      </c>
      <c r="C18" s="65" t="s">
        <v>87</v>
      </c>
      <c r="D18" s="66"/>
      <c r="E18" s="63" t="s">
        <v>9</v>
      </c>
      <c r="F18" s="312">
        <v>3908</v>
      </c>
      <c r="G18" s="313"/>
      <c r="H18" s="313"/>
      <c r="I18" s="313"/>
      <c r="J18" s="313"/>
      <c r="K18" s="313"/>
      <c r="L18" s="313"/>
      <c r="M18" s="314"/>
      <c r="N18" s="61"/>
    </row>
    <row r="19" spans="2:14" x14ac:dyDescent="0.3">
      <c r="B19" s="67"/>
      <c r="C19" s="67"/>
      <c r="D19" s="67"/>
      <c r="E19" s="67"/>
      <c r="F19" s="67"/>
      <c r="G19" s="67"/>
      <c r="H19" s="67"/>
      <c r="I19" s="67"/>
      <c r="J19" s="67"/>
      <c r="K19" s="67"/>
      <c r="L19" s="67"/>
      <c r="M19" s="67"/>
      <c r="N19" s="61"/>
    </row>
    <row r="20" spans="2:14" ht="15" thickBot="1" x14ac:dyDescent="0.35">
      <c r="B20" s="67"/>
      <c r="C20" s="68" t="s">
        <v>88</v>
      </c>
      <c r="D20" s="67"/>
      <c r="E20" s="67"/>
      <c r="F20" s="67"/>
      <c r="G20" s="67"/>
      <c r="H20" s="67"/>
      <c r="I20" s="67"/>
      <c r="J20" s="67"/>
      <c r="K20" s="67"/>
      <c r="L20" s="67"/>
      <c r="M20" s="67"/>
      <c r="N20" s="61"/>
    </row>
    <row r="21" spans="2:14" ht="36" customHeight="1" thickBot="1" x14ac:dyDescent="0.35">
      <c r="B21" s="69" t="s">
        <v>0</v>
      </c>
      <c r="C21" s="70" t="s">
        <v>1</v>
      </c>
      <c r="D21" s="71" t="s">
        <v>89</v>
      </c>
      <c r="E21" s="71" t="s">
        <v>90</v>
      </c>
      <c r="F21" s="71" t="s">
        <v>91</v>
      </c>
      <c r="G21" s="71" t="s">
        <v>92</v>
      </c>
      <c r="H21" s="71" t="s">
        <v>93</v>
      </c>
      <c r="I21" s="72" t="s">
        <v>98</v>
      </c>
      <c r="J21" s="71" t="s">
        <v>94</v>
      </c>
      <c r="K21" s="67"/>
      <c r="L21" s="67"/>
      <c r="M21" s="67"/>
      <c r="N21" s="61"/>
    </row>
    <row r="22" spans="2:14" ht="15" thickBot="1" x14ac:dyDescent="0.35">
      <c r="B22" s="64">
        <v>1</v>
      </c>
      <c r="C22" s="65" t="s">
        <v>79</v>
      </c>
      <c r="D22" s="315" t="s">
        <v>95</v>
      </c>
      <c r="E22" s="316"/>
      <c r="F22" s="317"/>
      <c r="G22" s="318" t="s">
        <v>96</v>
      </c>
      <c r="H22" s="319"/>
      <c r="I22" s="319"/>
      <c r="J22" s="320"/>
      <c r="K22" s="67"/>
      <c r="L22" s="67"/>
      <c r="M22" s="67"/>
      <c r="N22" s="61"/>
    </row>
    <row r="23" spans="2:14" ht="15" thickBot="1" x14ac:dyDescent="0.35">
      <c r="B23" s="64">
        <v>2</v>
      </c>
      <c r="C23" s="65" t="s">
        <v>83</v>
      </c>
      <c r="D23" s="341" t="s">
        <v>97</v>
      </c>
      <c r="E23" s="342"/>
      <c r="F23" s="343"/>
      <c r="G23" s="335" t="s">
        <v>99</v>
      </c>
      <c r="H23" s="297" t="s">
        <v>96</v>
      </c>
      <c r="I23" s="298"/>
      <c r="J23" s="299"/>
      <c r="K23" s="67"/>
      <c r="L23" s="67"/>
      <c r="M23" s="67"/>
      <c r="N23" s="61"/>
    </row>
    <row r="24" spans="2:14" ht="15" thickBot="1" x14ac:dyDescent="0.35">
      <c r="B24" s="64">
        <v>3</v>
      </c>
      <c r="C24" s="65" t="s">
        <v>84</v>
      </c>
      <c r="D24" s="344"/>
      <c r="E24" s="345"/>
      <c r="F24" s="346"/>
      <c r="G24" s="351"/>
      <c r="H24" s="300"/>
      <c r="I24" s="301"/>
      <c r="J24" s="302"/>
      <c r="K24" s="67"/>
      <c r="L24" s="67"/>
      <c r="M24" s="67"/>
      <c r="N24" s="61"/>
    </row>
    <row r="25" spans="2:14" ht="15" thickBot="1" x14ac:dyDescent="0.35">
      <c r="B25" s="64">
        <v>4</v>
      </c>
      <c r="C25" s="65" t="s">
        <v>85</v>
      </c>
      <c r="D25" s="347"/>
      <c r="E25" s="348"/>
      <c r="F25" s="349"/>
      <c r="G25" s="336"/>
      <c r="H25" s="303"/>
      <c r="I25" s="304"/>
      <c r="J25" s="305"/>
      <c r="K25" s="67"/>
      <c r="L25" s="67"/>
      <c r="M25" s="67"/>
      <c r="N25" s="61"/>
    </row>
    <row r="26" spans="2:14" ht="15" thickBot="1" x14ac:dyDescent="0.35">
      <c r="B26" s="64">
        <v>5</v>
      </c>
      <c r="C26" s="65" t="s">
        <v>86</v>
      </c>
      <c r="D26" s="315" t="s">
        <v>96</v>
      </c>
      <c r="E26" s="316"/>
      <c r="F26" s="316"/>
      <c r="G26" s="316"/>
      <c r="H26" s="316"/>
      <c r="I26" s="316"/>
      <c r="J26" s="317"/>
      <c r="K26" s="67"/>
      <c r="L26" s="67"/>
      <c r="M26" s="67"/>
      <c r="N26" s="61"/>
    </row>
    <row r="27" spans="2:14" x14ac:dyDescent="0.3">
      <c r="B27" s="67"/>
      <c r="C27" s="67"/>
      <c r="D27" s="67"/>
      <c r="E27" s="67"/>
      <c r="F27" s="67"/>
      <c r="G27" s="67"/>
      <c r="H27" s="67"/>
      <c r="I27" s="67"/>
      <c r="J27" s="67"/>
      <c r="K27" s="67"/>
      <c r="L27" s="67"/>
      <c r="M27" s="67"/>
      <c r="N27" s="61"/>
    </row>
    <row r="28" spans="2:14" ht="83.4" customHeight="1" thickBot="1" x14ac:dyDescent="0.35">
      <c r="B28" s="291" t="s">
        <v>100</v>
      </c>
      <c r="C28" s="291"/>
      <c r="D28" s="291"/>
      <c r="E28" s="291"/>
      <c r="F28" s="291"/>
      <c r="G28" s="291"/>
      <c r="H28" s="291"/>
      <c r="I28" s="291"/>
      <c r="J28" s="291"/>
      <c r="K28" s="291"/>
      <c r="L28" s="291"/>
      <c r="M28" s="67"/>
      <c r="N28" s="61"/>
    </row>
    <row r="29" spans="2:14" ht="20.399999999999999" customHeight="1" thickBot="1" x14ac:dyDescent="0.35">
      <c r="B29" s="67"/>
      <c r="C29" s="306" t="s">
        <v>110</v>
      </c>
      <c r="D29" s="307"/>
      <c r="E29" s="308" t="s">
        <v>101</v>
      </c>
      <c r="F29" s="309"/>
      <c r="G29" s="67"/>
      <c r="H29" s="67"/>
      <c r="I29" s="67"/>
      <c r="J29" s="67"/>
      <c r="K29" s="67"/>
      <c r="L29" s="67"/>
      <c r="M29" s="67"/>
      <c r="N29" s="61"/>
    </row>
    <row r="30" spans="2:14" ht="21" thickBot="1" x14ac:dyDescent="0.35">
      <c r="B30" s="67"/>
      <c r="C30" s="73" t="s">
        <v>102</v>
      </c>
      <c r="D30" s="74" t="s">
        <v>103</v>
      </c>
      <c r="E30" s="74" t="s">
        <v>102</v>
      </c>
      <c r="F30" s="74" t="s">
        <v>103</v>
      </c>
      <c r="G30" s="67"/>
      <c r="H30" s="67"/>
      <c r="I30" s="67"/>
      <c r="J30" s="67"/>
      <c r="K30" s="67"/>
      <c r="L30" s="67"/>
      <c r="M30" s="67"/>
      <c r="N30" s="61"/>
    </row>
    <row r="31" spans="2:14" ht="21" thickBot="1" x14ac:dyDescent="0.35">
      <c r="B31" s="67"/>
      <c r="C31" s="75" t="s">
        <v>104</v>
      </c>
      <c r="D31" s="76">
        <v>1.3</v>
      </c>
      <c r="E31" s="76" t="s">
        <v>105</v>
      </c>
      <c r="F31" s="76">
        <v>1.2</v>
      </c>
      <c r="G31" s="67"/>
      <c r="H31" s="67"/>
      <c r="I31" s="67"/>
      <c r="J31" s="67"/>
      <c r="K31" s="67"/>
      <c r="L31" s="67"/>
      <c r="M31" s="67"/>
      <c r="N31" s="61"/>
    </row>
    <row r="32" spans="2:14" ht="21" thickBot="1" x14ac:dyDescent="0.35">
      <c r="B32" s="67"/>
      <c r="C32" s="75" t="s">
        <v>106</v>
      </c>
      <c r="D32" s="76">
        <v>1.4</v>
      </c>
      <c r="E32" s="76" t="s">
        <v>104</v>
      </c>
      <c r="F32" s="76">
        <v>1.4</v>
      </c>
      <c r="G32" s="67"/>
      <c r="H32" s="67"/>
      <c r="I32" s="67"/>
      <c r="J32" s="67"/>
      <c r="K32" s="67"/>
      <c r="L32" s="67"/>
      <c r="M32" s="67"/>
      <c r="N32" s="61"/>
    </row>
    <row r="33" spans="2:14" ht="21" thickBot="1" x14ac:dyDescent="0.35">
      <c r="B33" s="67"/>
      <c r="C33" s="75" t="s">
        <v>107</v>
      </c>
      <c r="D33" s="76">
        <v>1.5</v>
      </c>
      <c r="E33" s="76" t="s">
        <v>106</v>
      </c>
      <c r="F33" s="76">
        <v>1.5</v>
      </c>
      <c r="G33" s="67"/>
      <c r="H33" s="67"/>
      <c r="I33" s="67"/>
      <c r="J33" s="67"/>
      <c r="K33" s="67"/>
      <c r="L33" s="67"/>
      <c r="M33" s="67"/>
      <c r="N33" s="61"/>
    </row>
    <row r="34" spans="2:14" ht="21" thickBot="1" x14ac:dyDescent="0.35">
      <c r="B34" s="67"/>
      <c r="C34" s="75" t="s">
        <v>108</v>
      </c>
      <c r="D34" s="76">
        <v>1.6</v>
      </c>
      <c r="E34" s="76" t="s">
        <v>107</v>
      </c>
      <c r="F34" s="76">
        <v>1.9</v>
      </c>
      <c r="G34" s="67"/>
      <c r="H34" s="67"/>
      <c r="I34" s="67"/>
      <c r="J34" s="67"/>
      <c r="K34" s="67"/>
      <c r="L34" s="67"/>
      <c r="M34" s="67"/>
      <c r="N34" s="61"/>
    </row>
    <row r="35" spans="2:14" ht="21" thickBot="1" x14ac:dyDescent="0.35">
      <c r="B35" s="67"/>
      <c r="C35" s="75" t="s">
        <v>109</v>
      </c>
      <c r="D35" s="76">
        <v>2.5</v>
      </c>
      <c r="E35" s="76" t="s">
        <v>108</v>
      </c>
      <c r="F35" s="76">
        <v>2.8</v>
      </c>
      <c r="G35" s="67"/>
      <c r="H35" s="67"/>
      <c r="I35" s="67"/>
      <c r="J35" s="67"/>
      <c r="K35" s="67"/>
      <c r="L35" s="67"/>
      <c r="M35" s="67"/>
      <c r="N35" s="61"/>
    </row>
    <row r="36" spans="2:14" x14ac:dyDescent="0.3">
      <c r="B36" s="67"/>
      <c r="C36" s="67"/>
      <c r="D36" s="67"/>
      <c r="E36" s="67"/>
      <c r="F36" s="67"/>
      <c r="G36" s="67"/>
      <c r="H36" s="67"/>
      <c r="I36" s="67"/>
      <c r="J36" s="67"/>
      <c r="K36" s="67"/>
      <c r="L36" s="67"/>
      <c r="M36" s="67"/>
      <c r="N36" s="61"/>
    </row>
    <row r="37" spans="2:14" ht="15" thickBot="1" x14ac:dyDescent="0.35">
      <c r="B37" s="291" t="s">
        <v>111</v>
      </c>
      <c r="C37" s="291"/>
      <c r="D37" s="291"/>
      <c r="E37" s="291"/>
      <c r="F37" s="291"/>
      <c r="G37" s="291"/>
      <c r="H37" s="291"/>
      <c r="I37" s="291"/>
      <c r="J37" s="291"/>
      <c r="K37" s="291"/>
      <c r="L37" s="291"/>
      <c r="M37" s="67"/>
      <c r="N37" s="61"/>
    </row>
    <row r="38" spans="2:14" ht="15" customHeight="1" thickBot="1" x14ac:dyDescent="0.35">
      <c r="B38" s="292"/>
      <c r="C38" s="294" t="s">
        <v>112</v>
      </c>
      <c r="D38" s="294"/>
      <c r="E38" s="289" t="s">
        <v>113</v>
      </c>
      <c r="F38" s="289"/>
      <c r="G38" s="289"/>
      <c r="H38" s="289" t="s">
        <v>544</v>
      </c>
      <c r="I38" s="289"/>
      <c r="J38" s="289"/>
      <c r="K38" s="67"/>
      <c r="L38" s="67"/>
      <c r="M38" s="67"/>
      <c r="N38" s="61"/>
    </row>
    <row r="39" spans="2:14" ht="24.6" thickBot="1" x14ac:dyDescent="0.35">
      <c r="B39" s="293"/>
      <c r="C39" s="77" t="s">
        <v>114</v>
      </c>
      <c r="D39" s="77" t="s">
        <v>115</v>
      </c>
      <c r="E39" s="294" t="s">
        <v>114</v>
      </c>
      <c r="F39" s="294"/>
      <c r="G39" s="78" t="s">
        <v>115</v>
      </c>
      <c r="H39" s="294" t="s">
        <v>114</v>
      </c>
      <c r="I39" s="294"/>
      <c r="J39" s="80" t="s">
        <v>115</v>
      </c>
      <c r="K39" s="67"/>
      <c r="L39" s="67"/>
      <c r="M39" s="67"/>
      <c r="N39" s="61"/>
    </row>
    <row r="40" spans="2:14" ht="21" thickBot="1" x14ac:dyDescent="0.35">
      <c r="B40" s="75" t="s">
        <v>116</v>
      </c>
      <c r="C40" s="77">
        <v>350</v>
      </c>
      <c r="D40" s="77">
        <v>1300</v>
      </c>
      <c r="E40" s="294">
        <v>350</v>
      </c>
      <c r="F40" s="294"/>
      <c r="G40" s="77">
        <v>1240</v>
      </c>
      <c r="H40" s="294">
        <v>300</v>
      </c>
      <c r="I40" s="294"/>
      <c r="J40" s="79">
        <v>850</v>
      </c>
      <c r="K40" s="67"/>
      <c r="L40" s="67"/>
      <c r="M40" s="67"/>
      <c r="N40" s="61"/>
    </row>
    <row r="41" spans="2:14" ht="15" thickBot="1" x14ac:dyDescent="0.35">
      <c r="B41" s="335" t="s">
        <v>117</v>
      </c>
      <c r="C41" s="289">
        <v>380</v>
      </c>
      <c r="D41" s="295" t="s">
        <v>118</v>
      </c>
      <c r="E41" s="294">
        <v>350</v>
      </c>
      <c r="F41" s="294"/>
      <c r="G41" s="289">
        <v>3900</v>
      </c>
      <c r="H41" s="294">
        <v>300</v>
      </c>
      <c r="I41" s="294"/>
      <c r="J41" s="289">
        <v>3800</v>
      </c>
      <c r="K41" s="67"/>
      <c r="L41" s="67"/>
      <c r="M41" s="67"/>
      <c r="N41" s="61"/>
    </row>
    <row r="42" spans="2:14" ht="15" thickBot="1" x14ac:dyDescent="0.35">
      <c r="B42" s="336"/>
      <c r="C42" s="290"/>
      <c r="D42" s="296"/>
      <c r="E42" s="294"/>
      <c r="F42" s="294"/>
      <c r="G42" s="290"/>
      <c r="H42" s="294"/>
      <c r="I42" s="294"/>
      <c r="J42" s="290"/>
      <c r="K42" s="67"/>
      <c r="L42" s="67"/>
      <c r="M42" s="67"/>
      <c r="N42" s="61"/>
    </row>
    <row r="45" spans="2:14" ht="18" x14ac:dyDescent="0.35">
      <c r="H45" s="288" t="s">
        <v>520</v>
      </c>
      <c r="I45" s="288"/>
      <c r="J45" s="288"/>
      <c r="K45" s="288"/>
      <c r="L45" s="288"/>
      <c r="M45" s="288"/>
    </row>
    <row r="47" spans="2:14" ht="48.6" customHeight="1" x14ac:dyDescent="0.3">
      <c r="H47" s="350" t="s">
        <v>510</v>
      </c>
      <c r="I47" s="350"/>
      <c r="J47" s="350"/>
      <c r="K47" s="350"/>
      <c r="L47" s="350"/>
      <c r="M47" s="350"/>
    </row>
    <row r="49" spans="8:13" ht="17.399999999999999" customHeight="1" x14ac:dyDescent="0.3">
      <c r="H49" s="350" t="s">
        <v>511</v>
      </c>
      <c r="I49" s="350"/>
      <c r="J49" s="350"/>
      <c r="K49" s="350"/>
      <c r="L49" s="350"/>
      <c r="M49" s="350"/>
    </row>
    <row r="51" spans="8:13" x14ac:dyDescent="0.3">
      <c r="H51" s="27" t="s">
        <v>512</v>
      </c>
    </row>
    <row r="52" spans="8:13" x14ac:dyDescent="0.3">
      <c r="H52" s="27" t="s">
        <v>513</v>
      </c>
    </row>
    <row r="54" spans="8:13" x14ac:dyDescent="0.3">
      <c r="H54" s="284" t="s">
        <v>514</v>
      </c>
      <c r="I54" s="284"/>
      <c r="J54" s="284"/>
      <c r="K54" s="284"/>
      <c r="L54" s="284"/>
      <c r="M54" s="284"/>
    </row>
    <row r="56" spans="8:13" x14ac:dyDescent="0.3">
      <c r="H56" s="27" t="s">
        <v>515</v>
      </c>
      <c r="I56" s="27"/>
    </row>
    <row r="58" spans="8:13" ht="44.25" customHeight="1" x14ac:dyDescent="0.3">
      <c r="H58" s="281" t="s">
        <v>524</v>
      </c>
      <c r="I58" s="281"/>
      <c r="J58" s="281"/>
      <c r="K58" s="281"/>
      <c r="L58" s="281"/>
      <c r="M58" s="281"/>
    </row>
    <row r="60" spans="8:13" ht="58.95" customHeight="1" x14ac:dyDescent="0.3">
      <c r="H60" s="281" t="s">
        <v>521</v>
      </c>
      <c r="I60" s="281"/>
      <c r="J60" s="281"/>
      <c r="K60" s="281"/>
      <c r="L60" s="281"/>
      <c r="M60" s="281"/>
    </row>
    <row r="62" spans="8:13" ht="27.6" customHeight="1" x14ac:dyDescent="0.3">
      <c r="H62" s="281" t="s">
        <v>532</v>
      </c>
      <c r="I62" s="281"/>
      <c r="J62" s="281"/>
      <c r="K62" s="281"/>
      <c r="L62" s="281"/>
      <c r="M62" s="281"/>
    </row>
    <row r="65" spans="2:16" ht="30.6" customHeight="1" x14ac:dyDescent="0.3">
      <c r="C65" s="281" t="s">
        <v>518</v>
      </c>
      <c r="D65" s="281"/>
      <c r="E65" s="281"/>
      <c r="F65" s="281"/>
      <c r="G65" s="281"/>
      <c r="H65" s="281"/>
      <c r="I65" s="281"/>
      <c r="J65" s="281"/>
      <c r="K65" s="281"/>
      <c r="L65" s="281"/>
      <c r="M65" s="281"/>
    </row>
    <row r="67" spans="2:16" ht="28.95" customHeight="1" x14ac:dyDescent="0.3">
      <c r="C67" s="281" t="s">
        <v>519</v>
      </c>
      <c r="D67" s="281"/>
      <c r="E67" s="281"/>
      <c r="F67" s="281"/>
      <c r="G67" s="281"/>
      <c r="H67" s="281"/>
      <c r="I67" s="281"/>
      <c r="J67" s="281"/>
      <c r="K67" s="281"/>
      <c r="L67" s="281"/>
      <c r="M67" s="281"/>
    </row>
    <row r="69" spans="2:16" ht="31.2" customHeight="1" x14ac:dyDescent="0.3">
      <c r="C69" s="281" t="s">
        <v>533</v>
      </c>
      <c r="D69" s="281"/>
      <c r="E69" s="281"/>
      <c r="F69" s="281"/>
      <c r="G69" s="281"/>
      <c r="H69" s="281"/>
      <c r="I69" s="281"/>
      <c r="J69" s="281"/>
      <c r="K69" s="281"/>
      <c r="L69" s="281"/>
      <c r="M69" s="281"/>
    </row>
    <row r="71" spans="2:16" ht="31.2" customHeight="1" x14ac:dyDescent="0.3">
      <c r="C71" s="281" t="s">
        <v>534</v>
      </c>
      <c r="D71" s="281"/>
      <c r="E71" s="281"/>
      <c r="F71" s="281"/>
      <c r="G71" s="281"/>
      <c r="H71" s="281"/>
      <c r="I71" s="281"/>
      <c r="J71" s="281"/>
      <c r="K71" s="281"/>
      <c r="L71" s="281"/>
      <c r="M71" s="281"/>
    </row>
    <row r="74" spans="2:16" ht="15" thickBot="1" x14ac:dyDescent="0.35"/>
    <row r="75" spans="2:16" s="28" customFormat="1" ht="14.4" customHeight="1" x14ac:dyDescent="0.3">
      <c r="B75" s="278">
        <v>1</v>
      </c>
      <c r="C75" s="35" t="s">
        <v>79</v>
      </c>
      <c r="D75" s="49"/>
      <c r="E75" s="59">
        <v>1</v>
      </c>
    </row>
    <row r="76" spans="2:16" s="28" customFormat="1" ht="13.8" x14ac:dyDescent="0.3">
      <c r="B76" s="279"/>
      <c r="C76" s="36" t="s">
        <v>83</v>
      </c>
      <c r="D76" s="50"/>
      <c r="E76" s="59">
        <v>3</v>
      </c>
    </row>
    <row r="77" spans="2:16" s="28" customFormat="1" ht="13.8" x14ac:dyDescent="0.3">
      <c r="B77" s="279"/>
      <c r="C77" s="36" t="s">
        <v>84</v>
      </c>
      <c r="D77" s="50"/>
      <c r="E77" s="59"/>
      <c r="F77" s="29"/>
      <c r="G77" s="29"/>
      <c r="H77" s="29"/>
      <c r="I77" s="29"/>
      <c r="J77" s="29"/>
      <c r="K77" s="29"/>
      <c r="L77" s="29"/>
      <c r="M77" s="29"/>
    </row>
    <row r="78" spans="2:16" s="28" customFormat="1" ht="13.8" x14ac:dyDescent="0.3">
      <c r="B78" s="279"/>
      <c r="C78" s="36" t="s">
        <v>530</v>
      </c>
      <c r="D78" s="50"/>
      <c r="E78" s="59"/>
      <c r="F78" s="29"/>
      <c r="G78" s="29"/>
      <c r="H78" s="29"/>
      <c r="I78" s="29"/>
      <c r="J78" s="29"/>
      <c r="K78" s="29"/>
      <c r="L78" s="29"/>
      <c r="M78" s="29"/>
    </row>
    <row r="79" spans="2:16" s="28" customFormat="1" ht="15" customHeight="1" thickBot="1" x14ac:dyDescent="0.35">
      <c r="B79" s="280"/>
      <c r="C79" s="37" t="s">
        <v>531</v>
      </c>
      <c r="D79" s="51"/>
      <c r="E79" s="59"/>
      <c r="F79" s="30"/>
      <c r="G79" s="31"/>
      <c r="H79" s="31"/>
      <c r="I79" s="31"/>
      <c r="J79" s="31"/>
      <c r="K79" s="31"/>
      <c r="L79" s="31"/>
      <c r="M79" s="31"/>
      <c r="P79"/>
    </row>
    <row r="80" spans="2:16" s="28" customFormat="1" ht="26.4" customHeight="1" thickBot="1" x14ac:dyDescent="0.35">
      <c r="B80" s="38">
        <v>2</v>
      </c>
      <c r="C80" s="39" t="s">
        <v>526</v>
      </c>
      <c r="D80" s="52"/>
      <c r="E80" s="59" t="b">
        <v>1</v>
      </c>
      <c r="F80" s="32" t="s">
        <v>542</v>
      </c>
      <c r="G80" s="33"/>
      <c r="H80" s="33"/>
      <c r="I80" s="33"/>
      <c r="J80" s="33"/>
      <c r="K80" s="33"/>
      <c r="L80" s="33"/>
      <c r="M80" s="34"/>
    </row>
    <row r="81" spans="2:13" ht="24.6" customHeight="1" x14ac:dyDescent="0.3">
      <c r="B81" s="278">
        <v>3</v>
      </c>
      <c r="C81" s="40" t="s">
        <v>523</v>
      </c>
      <c r="D81" s="82">
        <v>1</v>
      </c>
      <c r="E81" s="60"/>
      <c r="F81" s="29"/>
      <c r="G81" s="29"/>
      <c r="H81" s="29"/>
      <c r="I81" s="29"/>
      <c r="J81" s="29"/>
      <c r="K81" s="29"/>
      <c r="L81" s="29"/>
      <c r="M81" s="29"/>
    </row>
    <row r="82" spans="2:13" ht="24.6" customHeight="1" thickBot="1" x14ac:dyDescent="0.35">
      <c r="B82" s="280"/>
      <c r="C82" s="41" t="s">
        <v>522</v>
      </c>
      <c r="D82" s="83">
        <v>1</v>
      </c>
      <c r="E82" s="60"/>
      <c r="F82" s="282" t="s">
        <v>535</v>
      </c>
      <c r="G82" s="282"/>
      <c r="H82" s="282"/>
      <c r="I82" s="282"/>
      <c r="J82" s="282"/>
      <c r="K82" s="282"/>
      <c r="L82" s="282"/>
      <c r="M82" s="282"/>
    </row>
    <row r="83" spans="2:13" ht="30" customHeight="1" x14ac:dyDescent="0.3">
      <c r="B83" s="278">
        <v>4</v>
      </c>
      <c r="C83" s="42" t="s">
        <v>74</v>
      </c>
      <c r="D83" s="53"/>
      <c r="E83" s="60">
        <v>1</v>
      </c>
      <c r="F83" s="283" t="s">
        <v>536</v>
      </c>
      <c r="G83" s="283"/>
      <c r="H83" s="283"/>
      <c r="I83" s="283"/>
      <c r="J83" s="283"/>
      <c r="K83" s="283"/>
      <c r="L83" s="283"/>
      <c r="M83" s="283"/>
    </row>
    <row r="84" spans="2:13" ht="30" customHeight="1" x14ac:dyDescent="0.3">
      <c r="B84" s="279"/>
      <c r="C84" s="43" t="s">
        <v>75</v>
      </c>
      <c r="D84" s="54"/>
      <c r="E84" s="60"/>
      <c r="F84" s="337" t="s">
        <v>545</v>
      </c>
      <c r="G84" s="337"/>
      <c r="H84" s="337"/>
      <c r="I84" s="337"/>
      <c r="J84" s="337"/>
      <c r="K84" s="337"/>
      <c r="L84" s="337"/>
      <c r="M84" s="337"/>
    </row>
    <row r="85" spans="2:13" ht="28.95" customHeight="1" x14ac:dyDescent="0.3">
      <c r="B85" s="279"/>
      <c r="C85" s="43" t="s">
        <v>76</v>
      </c>
      <c r="D85" s="54"/>
      <c r="E85" s="60"/>
      <c r="F85" s="337" t="s">
        <v>537</v>
      </c>
      <c r="G85" s="337"/>
      <c r="H85" s="337"/>
      <c r="I85" s="337"/>
      <c r="J85" s="337"/>
      <c r="K85" s="337"/>
      <c r="L85" s="337"/>
      <c r="M85" s="337"/>
    </row>
    <row r="86" spans="2:13" ht="29.4" customHeight="1" thickBot="1" x14ac:dyDescent="0.35">
      <c r="B86" s="280"/>
      <c r="C86" s="44" t="s">
        <v>77</v>
      </c>
      <c r="D86" s="55"/>
      <c r="E86" s="60"/>
      <c r="F86" s="337" t="s">
        <v>538</v>
      </c>
      <c r="G86" s="337"/>
      <c r="H86" s="337"/>
      <c r="I86" s="337"/>
      <c r="J86" s="337"/>
      <c r="K86" s="337"/>
      <c r="L86" s="337"/>
      <c r="M86" s="337"/>
    </row>
    <row r="87" spans="2:13" ht="28.95" customHeight="1" thickBot="1" x14ac:dyDescent="0.35">
      <c r="B87" s="45">
        <v>5</v>
      </c>
      <c r="C87" s="46" t="s">
        <v>525</v>
      </c>
      <c r="D87" s="56"/>
      <c r="E87" s="60" t="b">
        <v>0</v>
      </c>
      <c r="F87" s="337" t="s">
        <v>539</v>
      </c>
      <c r="G87" s="337"/>
      <c r="H87" s="337"/>
      <c r="I87" s="337"/>
      <c r="J87" s="337"/>
      <c r="K87" s="337"/>
      <c r="L87" s="337"/>
      <c r="M87" s="337"/>
    </row>
    <row r="88" spans="2:13" ht="29.4" customHeight="1" thickBot="1" x14ac:dyDescent="0.35">
      <c r="B88" s="45">
        <v>6</v>
      </c>
      <c r="C88" s="47" t="s">
        <v>528</v>
      </c>
      <c r="D88" s="57">
        <f>SUM(IF(E75=1,IF(E80=TRUE, IF(D82 &gt; 0.85, IF(E83=1, J9 * D81 * D82, IF(E83=2, K9 *D81 * D82, IF(E83=3, L9 *D81 * D82, IF(E83=4, M9 *D81 * D82)))), IF(E83=1, F9 * D81 * D82, IF(E83=2, G9 *D81 * D82, IF(E83=3, H9 *D81 * D82, IF(E83=4, I9 *D81 * D82))))), IF(D82 &gt; 0.85, IF(E83=1, J10 * D81 * D82, IF(E83=2, K10 *D81 * D82, IF(E83=3, L10 *D81 * D82, IF(E83=4, M10 *D81 * D82)))), IF(E83=1, F10 * D81 * D82, IF(E83=2, G10 *D81 * D82, IF(E83=3, H10 *D81 * D82, IF(E83=4, I10 *D81 * D82)))))), IF(E75=2,IF(E80=TRUE, IF(D82 &gt; 0.85, IF(E83=1, J11 * D81 * D82, IF(E83=2, K11 *D81 * D82, IF(E83=3, L11 *D81 * D82, IF(E83=4, M11 *D81 * D82)))), IF(E83=1, F11 * D81 * D82, IF(E83=2, G11 *D81 * D82, IF(E83=3, H11 *D81 * D82, IF(E83=4, I11 *D81 * D82))))), IF(D82 &gt; 0.85, IF(E83=1, J12 * D81 * D82, IF(E83=2, K12 *D81 * D82, IF(E83=3, L12 *D81 * D82, IF(E83=4, M12 *D81 * D82)))), IF(E83=1, F12 * D81 * D82, IF(E83=2, G12 *D81 * D82, IF(E83=3, H12 *D81 * D82, IF(E83=4, I12 *D81 * D82)))))), IF(E75=3,IF(E80=TRUE, IF(D82 &gt; 0.85, IF(E83=1, J13 * D81 * D82, IF(E83=2, K13*D81 * D82, IF(E83=3, L13 *D81 * D82, IF(E83=4, M13 *D81 * D82)))), IF(E83=1, F13 * D81 * D82, IF(E83=2, G13 *D81 * D82, IF(E83=3, H13 *D81 * D82, IF(E83=4, I13 *D81 * D82))))), IF(D82 &gt; 0.85, IF(E83=1, J14 * D81 * D82, IF(E83=2, K14 *D81 * D82, IF(E83=3, L14 *D81 * D82, IF(E83=4, M14 *D81 * D82)))), IF(E83=1, F14 * D81 * D82, IF(E83=2, G14 *D81 * D82, IF(E83=3, H14 *D81 * D82, IF(E83=4, I14 *D81 * D82)))))), IF(E75=4,IF(E80=TRUE, IF(D82 &gt; 0.85, IF(E83=1, J15 * D81 * D82, IF(E83=2, K15 *D81 * D82, IF(E83=3, L15 *D81 * D82, IF(E83=4, M15 *D81 * D82)))), IF(E83=1, F15 * D81 * D82, IF(E83=2, G15 *D81 * D82, IF(E83=3, H15 *D81 * D82, IF(E83=4, I15 *D81 * D82))))), IF(D82 &gt; 0.85, IF(E83=1, J16 * D81 * D82, IF(E83=2, K16 *D81 * D82, IF(E83=3, L16 *D81 * D82, IF(E83=4, M16 *D81 * D82)))), IF(E83=1, F16 * D81 * D82, IF(E83=2, G16 *D81 * D82, IF(E83=3, H16 *D81 * D82, IF(E83=4, I16 *D81 * D82)))))),  IF(D82 &gt; 0.85, "-", IF(E83=1, F17 * D81 * D82, IF(E83=2, G17 *D81 * D82, IF(E83=3, H17 *D81 * D82,  I17 *D81 * D82)))))))), IF(E87=TRUE, F18, 0))</f>
        <v>20793</v>
      </c>
      <c r="E88" s="61"/>
      <c r="F88" s="337" t="s">
        <v>540</v>
      </c>
      <c r="G88" s="337"/>
      <c r="H88" s="337"/>
      <c r="I88" s="337"/>
      <c r="J88" s="337"/>
      <c r="K88" s="337"/>
      <c r="L88" s="337"/>
      <c r="M88" s="337"/>
    </row>
    <row r="89" spans="2:13" ht="28.95" customHeight="1" thickBot="1" x14ac:dyDescent="0.35">
      <c r="B89" s="45">
        <v>7</v>
      </c>
      <c r="C89" s="48" t="s">
        <v>527</v>
      </c>
      <c r="D89" s="58">
        <v>0</v>
      </c>
      <c r="E89" s="61"/>
      <c r="F89" s="337" t="s">
        <v>541</v>
      </c>
      <c r="G89" s="337"/>
      <c r="H89" s="337"/>
      <c r="I89" s="337"/>
      <c r="J89" s="337"/>
      <c r="K89" s="337"/>
      <c r="L89" s="337"/>
      <c r="M89" s="337"/>
    </row>
    <row r="90" spans="2:13" ht="29.4" customHeight="1" thickBot="1" x14ac:dyDescent="0.35">
      <c r="B90" s="45">
        <v>8</v>
      </c>
      <c r="C90" s="47" t="s">
        <v>529</v>
      </c>
      <c r="D90" s="57">
        <f>D88-D88*D89</f>
        <v>20793</v>
      </c>
      <c r="E90" s="61"/>
      <c r="F90" s="338" t="s">
        <v>543</v>
      </c>
      <c r="G90" s="339"/>
      <c r="H90" s="339"/>
      <c r="I90" s="339"/>
      <c r="J90" s="339"/>
      <c r="K90" s="339"/>
      <c r="L90" s="339"/>
      <c r="M90" s="340"/>
    </row>
    <row r="92" spans="2:13" x14ac:dyDescent="0.3">
      <c r="C92" s="81" t="s">
        <v>546</v>
      </c>
      <c r="D92" s="81"/>
      <c r="E92" s="81"/>
      <c r="F92" s="81"/>
      <c r="G92" s="81"/>
      <c r="H92" s="81"/>
      <c r="I92" s="81"/>
      <c r="J92" s="81"/>
    </row>
  </sheetData>
  <protectedRanges>
    <protectedRange sqref="D75:D87 D89" name="Диапазон1"/>
  </protectedRanges>
  <mergeCells count="66">
    <mergeCell ref="H38:J38"/>
    <mergeCell ref="H39:I39"/>
    <mergeCell ref="H40:I40"/>
    <mergeCell ref="H41:I42"/>
    <mergeCell ref="J41:J42"/>
    <mergeCell ref="B41:B42"/>
    <mergeCell ref="C41:C42"/>
    <mergeCell ref="B15:B16"/>
    <mergeCell ref="F89:M89"/>
    <mergeCell ref="F90:M90"/>
    <mergeCell ref="F84:M84"/>
    <mergeCell ref="F85:M85"/>
    <mergeCell ref="F86:M86"/>
    <mergeCell ref="F87:M87"/>
    <mergeCell ref="F88:M88"/>
    <mergeCell ref="D23:F25"/>
    <mergeCell ref="H47:M47"/>
    <mergeCell ref="H49:M49"/>
    <mergeCell ref="D26:J26"/>
    <mergeCell ref="G23:G25"/>
    <mergeCell ref="B28:L28"/>
    <mergeCell ref="F5:M5"/>
    <mergeCell ref="B5:B8"/>
    <mergeCell ref="C5:C8"/>
    <mergeCell ref="E5:E8"/>
    <mergeCell ref="B9:B10"/>
    <mergeCell ref="D5:D8"/>
    <mergeCell ref="C9:C10"/>
    <mergeCell ref="F6:I6"/>
    <mergeCell ref="J6:M6"/>
    <mergeCell ref="B11:B12"/>
    <mergeCell ref="B13:B14"/>
    <mergeCell ref="F18:M18"/>
    <mergeCell ref="D22:F22"/>
    <mergeCell ref="G22:J22"/>
    <mergeCell ref="C11:C12"/>
    <mergeCell ref="C13:C14"/>
    <mergeCell ref="C15:C16"/>
    <mergeCell ref="H54:M54"/>
    <mergeCell ref="F7:I7"/>
    <mergeCell ref="J7:M7"/>
    <mergeCell ref="H45:M45"/>
    <mergeCell ref="G41:G42"/>
    <mergeCell ref="B37:L37"/>
    <mergeCell ref="B38:B39"/>
    <mergeCell ref="C38:D38"/>
    <mergeCell ref="E39:F39"/>
    <mergeCell ref="E40:F40"/>
    <mergeCell ref="E38:G38"/>
    <mergeCell ref="E41:F42"/>
    <mergeCell ref="D41:D42"/>
    <mergeCell ref="H23:J25"/>
    <mergeCell ref="C29:D29"/>
    <mergeCell ref="E29:F29"/>
    <mergeCell ref="B75:B79"/>
    <mergeCell ref="B81:B82"/>
    <mergeCell ref="B83:B86"/>
    <mergeCell ref="H58:M58"/>
    <mergeCell ref="H60:M60"/>
    <mergeCell ref="H62:M62"/>
    <mergeCell ref="C65:M65"/>
    <mergeCell ref="C67:M67"/>
    <mergeCell ref="C69:M69"/>
    <mergeCell ref="C71:M71"/>
    <mergeCell ref="F82:M82"/>
    <mergeCell ref="F83:M83"/>
  </mergeCells>
  <hyperlinks>
    <hyperlink ref="O3" location="ОГЛАВЛЕНИЕ!A1" display="Назад в ОГЛАВЛЕНИЕ"/>
  </hyperlinks>
  <pageMargins left="0.31496062992125984" right="0.31496062992125984" top="0.35433070866141736" bottom="0.35433070866141736" header="0.31496062992125984" footer="0.31496062992125984"/>
  <pageSetup paperSize="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3</xdr:col>
                    <xdr:colOff>335280</xdr:colOff>
                    <xdr:row>79</xdr:row>
                    <xdr:rowOff>60960</xdr:rowOff>
                  </from>
                  <to>
                    <xdr:col>4</xdr:col>
                    <xdr:colOff>160020</xdr:colOff>
                    <xdr:row>79</xdr:row>
                    <xdr:rowOff>266700</xdr:rowOff>
                  </to>
                </anchor>
              </controlPr>
            </control>
          </mc:Choice>
        </mc:AlternateContent>
        <mc:AlternateContent xmlns:mc="http://schemas.openxmlformats.org/markup-compatibility/2006">
          <mc:Choice Requires="x14">
            <control shapeId="2076" r:id="rId5" name="Option Button 28">
              <controlPr locked="0" defaultSize="0" autoFill="0" autoLine="0" autoPict="0">
                <anchor moveWithCells="1">
                  <from>
                    <xdr:col>3</xdr:col>
                    <xdr:colOff>335280</xdr:colOff>
                    <xdr:row>82</xdr:row>
                    <xdr:rowOff>99060</xdr:rowOff>
                  </from>
                  <to>
                    <xdr:col>4</xdr:col>
                    <xdr:colOff>152400</xdr:colOff>
                    <xdr:row>82</xdr:row>
                    <xdr:rowOff>304800</xdr:rowOff>
                  </to>
                </anchor>
              </controlPr>
            </control>
          </mc:Choice>
        </mc:AlternateContent>
        <mc:AlternateContent xmlns:mc="http://schemas.openxmlformats.org/markup-compatibility/2006">
          <mc:Choice Requires="x14">
            <control shapeId="2078" r:id="rId6" name="Option Button 30">
              <controlPr locked="0" defaultSize="0" autoFill="0" autoLine="0" autoPict="0">
                <anchor moveWithCells="1">
                  <from>
                    <xdr:col>3</xdr:col>
                    <xdr:colOff>335280</xdr:colOff>
                    <xdr:row>83</xdr:row>
                    <xdr:rowOff>99060</xdr:rowOff>
                  </from>
                  <to>
                    <xdr:col>4</xdr:col>
                    <xdr:colOff>152400</xdr:colOff>
                    <xdr:row>83</xdr:row>
                    <xdr:rowOff>304800</xdr:rowOff>
                  </to>
                </anchor>
              </controlPr>
            </control>
          </mc:Choice>
        </mc:AlternateContent>
        <mc:AlternateContent xmlns:mc="http://schemas.openxmlformats.org/markup-compatibility/2006">
          <mc:Choice Requires="x14">
            <control shapeId="2079" r:id="rId7" name="Option Button 31">
              <controlPr locked="0" defaultSize="0" autoFill="0" autoLine="0" autoPict="0">
                <anchor moveWithCells="1">
                  <from>
                    <xdr:col>3</xdr:col>
                    <xdr:colOff>335280</xdr:colOff>
                    <xdr:row>84</xdr:row>
                    <xdr:rowOff>99060</xdr:rowOff>
                  </from>
                  <to>
                    <xdr:col>4</xdr:col>
                    <xdr:colOff>152400</xdr:colOff>
                    <xdr:row>84</xdr:row>
                    <xdr:rowOff>304800</xdr:rowOff>
                  </to>
                </anchor>
              </controlPr>
            </control>
          </mc:Choice>
        </mc:AlternateContent>
        <mc:AlternateContent xmlns:mc="http://schemas.openxmlformats.org/markup-compatibility/2006">
          <mc:Choice Requires="x14">
            <control shapeId="2080" r:id="rId8" name="Option Button 32">
              <controlPr locked="0" defaultSize="0" autoFill="0" autoLine="0" autoPict="0">
                <anchor moveWithCells="1">
                  <from>
                    <xdr:col>3</xdr:col>
                    <xdr:colOff>335280</xdr:colOff>
                    <xdr:row>85</xdr:row>
                    <xdr:rowOff>99060</xdr:rowOff>
                  </from>
                  <to>
                    <xdr:col>4</xdr:col>
                    <xdr:colOff>152400</xdr:colOff>
                    <xdr:row>85</xdr:row>
                    <xdr:rowOff>304800</xdr:rowOff>
                  </to>
                </anchor>
              </controlPr>
            </control>
          </mc:Choice>
        </mc:AlternateContent>
        <mc:AlternateContent xmlns:mc="http://schemas.openxmlformats.org/markup-compatibility/2006">
          <mc:Choice Requires="x14">
            <control shapeId="2082" r:id="rId9" name="Check Box 34">
              <controlPr locked="0" defaultSize="0" autoFill="0" autoLine="0" autoPict="0">
                <anchor moveWithCells="1">
                  <from>
                    <xdr:col>3</xdr:col>
                    <xdr:colOff>335280</xdr:colOff>
                    <xdr:row>86</xdr:row>
                    <xdr:rowOff>83820</xdr:rowOff>
                  </from>
                  <to>
                    <xdr:col>4</xdr:col>
                    <xdr:colOff>160020</xdr:colOff>
                    <xdr:row>86</xdr:row>
                    <xdr:rowOff>289560</xdr:rowOff>
                  </to>
                </anchor>
              </controlPr>
            </control>
          </mc:Choice>
        </mc:AlternateContent>
        <mc:AlternateContent xmlns:mc="http://schemas.openxmlformats.org/markup-compatibility/2006">
          <mc:Choice Requires="x14">
            <control shapeId="2088" r:id="rId10" name="Option Button 40">
              <controlPr locked="0" defaultSize="0" autoFill="0" autoLine="0" autoPict="0">
                <anchor moveWithCells="1">
                  <from>
                    <xdr:col>3</xdr:col>
                    <xdr:colOff>335280</xdr:colOff>
                    <xdr:row>74</xdr:row>
                    <xdr:rowOff>0</xdr:rowOff>
                  </from>
                  <to>
                    <xdr:col>3</xdr:col>
                    <xdr:colOff>525780</xdr:colOff>
                    <xdr:row>75</xdr:row>
                    <xdr:rowOff>0</xdr:rowOff>
                  </to>
                </anchor>
              </controlPr>
            </control>
          </mc:Choice>
        </mc:AlternateContent>
        <mc:AlternateContent xmlns:mc="http://schemas.openxmlformats.org/markup-compatibility/2006">
          <mc:Choice Requires="x14">
            <control shapeId="2089" r:id="rId11" name="Option Button 41">
              <controlPr locked="0" defaultSize="0" autoFill="0" autoLine="0" autoPict="0">
                <anchor moveWithCells="1">
                  <from>
                    <xdr:col>3</xdr:col>
                    <xdr:colOff>335280</xdr:colOff>
                    <xdr:row>75</xdr:row>
                    <xdr:rowOff>0</xdr:rowOff>
                  </from>
                  <to>
                    <xdr:col>3</xdr:col>
                    <xdr:colOff>525780</xdr:colOff>
                    <xdr:row>76</xdr:row>
                    <xdr:rowOff>7620</xdr:rowOff>
                  </to>
                </anchor>
              </controlPr>
            </control>
          </mc:Choice>
        </mc:AlternateContent>
        <mc:AlternateContent xmlns:mc="http://schemas.openxmlformats.org/markup-compatibility/2006">
          <mc:Choice Requires="x14">
            <control shapeId="2090" r:id="rId12" name="Option Button 42">
              <controlPr locked="0" defaultSize="0" autoFill="0" autoLine="0" autoPict="0">
                <anchor moveWithCells="1">
                  <from>
                    <xdr:col>3</xdr:col>
                    <xdr:colOff>335280</xdr:colOff>
                    <xdr:row>76</xdr:row>
                    <xdr:rowOff>0</xdr:rowOff>
                  </from>
                  <to>
                    <xdr:col>3</xdr:col>
                    <xdr:colOff>525780</xdr:colOff>
                    <xdr:row>77</xdr:row>
                    <xdr:rowOff>7620</xdr:rowOff>
                  </to>
                </anchor>
              </controlPr>
            </control>
          </mc:Choice>
        </mc:AlternateContent>
        <mc:AlternateContent xmlns:mc="http://schemas.openxmlformats.org/markup-compatibility/2006">
          <mc:Choice Requires="x14">
            <control shapeId="2091" r:id="rId13" name="Option Button 43">
              <controlPr locked="0" defaultSize="0" autoFill="0" autoLine="0" autoPict="0">
                <anchor moveWithCells="1">
                  <from>
                    <xdr:col>3</xdr:col>
                    <xdr:colOff>335280</xdr:colOff>
                    <xdr:row>77</xdr:row>
                    <xdr:rowOff>0</xdr:rowOff>
                  </from>
                  <to>
                    <xdr:col>3</xdr:col>
                    <xdr:colOff>525780</xdr:colOff>
                    <xdr:row>78</xdr:row>
                    <xdr:rowOff>7620</xdr:rowOff>
                  </to>
                </anchor>
              </controlPr>
            </control>
          </mc:Choice>
        </mc:AlternateContent>
        <mc:AlternateContent xmlns:mc="http://schemas.openxmlformats.org/markup-compatibility/2006">
          <mc:Choice Requires="x14">
            <control shapeId="2092" r:id="rId14" name="Option Button 44">
              <controlPr locked="0" defaultSize="0" autoFill="0" autoLine="0" autoPict="0">
                <anchor moveWithCells="1">
                  <from>
                    <xdr:col>3</xdr:col>
                    <xdr:colOff>335280</xdr:colOff>
                    <xdr:row>78</xdr:row>
                    <xdr:rowOff>0</xdr:rowOff>
                  </from>
                  <to>
                    <xdr:col>3</xdr:col>
                    <xdr:colOff>525780</xdr:colOff>
                    <xdr:row>78</xdr:row>
                    <xdr:rowOff>182880</xdr:rowOff>
                  </to>
                </anchor>
              </controlPr>
            </control>
          </mc:Choice>
        </mc:AlternateContent>
        <mc:AlternateContent xmlns:mc="http://schemas.openxmlformats.org/markup-compatibility/2006">
          <mc:Choice Requires="x14">
            <control shapeId="2093" r:id="rId15" name="Group Box 45">
              <controlPr defaultSize="0" autoFill="0" autoPict="0">
                <anchor moveWithCells="1">
                  <from>
                    <xdr:col>3</xdr:col>
                    <xdr:colOff>7620</xdr:colOff>
                    <xdr:row>73</xdr:row>
                    <xdr:rowOff>182880</xdr:rowOff>
                  </from>
                  <to>
                    <xdr:col>4</xdr:col>
                    <xdr:colOff>0</xdr:colOff>
                    <xdr:row>78</xdr:row>
                    <xdr:rowOff>182880</xdr:rowOff>
                  </to>
                </anchor>
              </controlPr>
            </control>
          </mc:Choice>
        </mc:AlternateContent>
        <mc:AlternateContent xmlns:mc="http://schemas.openxmlformats.org/markup-compatibility/2006">
          <mc:Choice Requires="x14">
            <control shapeId="2094" r:id="rId16" name="Group Box 46">
              <controlPr defaultSize="0" autoFill="0" autoPict="0">
                <anchor moveWithCells="1">
                  <from>
                    <xdr:col>3</xdr:col>
                    <xdr:colOff>0</xdr:colOff>
                    <xdr:row>82</xdr:row>
                    <xdr:rowOff>0</xdr:rowOff>
                  </from>
                  <to>
                    <xdr:col>4</xdr:col>
                    <xdr:colOff>0</xdr:colOff>
                    <xdr:row>86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B2:J27"/>
  <sheetViews>
    <sheetView zoomScale="115" zoomScaleNormal="115" workbookViewId="0">
      <selection activeCell="C30" sqref="C30"/>
    </sheetView>
  </sheetViews>
  <sheetFormatPr defaultRowHeight="14.4" x14ac:dyDescent="0.3"/>
  <cols>
    <col min="1" max="1" width="2.6640625" customWidth="1"/>
    <col min="2" max="2" width="6.5546875" customWidth="1"/>
    <col min="3" max="3" width="64.109375" customWidth="1"/>
    <col min="4" max="4" width="7.6640625" hidden="1" customWidth="1"/>
    <col min="5" max="5" width="5.88671875" hidden="1" customWidth="1"/>
    <col min="6" max="6" width="13.33203125" customWidth="1"/>
    <col min="7" max="7" width="2.5546875" customWidth="1"/>
    <col min="8" max="8" width="20.33203125" customWidth="1"/>
  </cols>
  <sheetData>
    <row r="2" spans="2:10" x14ac:dyDescent="0.3">
      <c r="B2" s="10" t="s">
        <v>119</v>
      </c>
      <c r="H2" s="22"/>
      <c r="I2" s="22"/>
      <c r="J2" s="22"/>
    </row>
    <row r="3" spans="2:10" x14ac:dyDescent="0.3">
      <c r="B3" s="10"/>
      <c r="F3" s="16" t="s">
        <v>235</v>
      </c>
      <c r="H3" s="23" t="s">
        <v>423</v>
      </c>
    </row>
    <row r="4" spans="2:10" ht="15" thickBot="1" x14ac:dyDescent="0.35"/>
    <row r="5" spans="2:10" ht="30.6" x14ac:dyDescent="0.3">
      <c r="B5" s="352" t="s">
        <v>0</v>
      </c>
      <c r="C5" s="352" t="s">
        <v>1</v>
      </c>
      <c r="D5" s="352" t="s">
        <v>53</v>
      </c>
      <c r="E5" s="352" t="s">
        <v>2</v>
      </c>
      <c r="F5" s="5" t="s">
        <v>120</v>
      </c>
    </row>
    <row r="6" spans="2:10" ht="15" thickBot="1" x14ac:dyDescent="0.35">
      <c r="B6" s="353"/>
      <c r="C6" s="353"/>
      <c r="D6" s="353"/>
      <c r="E6" s="353"/>
      <c r="F6" s="6" t="s">
        <v>121</v>
      </c>
    </row>
    <row r="7" spans="2:10" ht="15" thickBot="1" x14ac:dyDescent="0.35">
      <c r="B7" s="7">
        <v>1</v>
      </c>
      <c r="C7" s="194" t="s">
        <v>122</v>
      </c>
      <c r="D7" s="178" t="s">
        <v>15</v>
      </c>
      <c r="E7" s="177" t="s">
        <v>9</v>
      </c>
      <c r="F7" s="177">
        <v>1283</v>
      </c>
    </row>
    <row r="8" spans="2:10" ht="15" thickBot="1" x14ac:dyDescent="0.35">
      <c r="B8" s="7">
        <v>2</v>
      </c>
      <c r="C8" s="194" t="s">
        <v>123</v>
      </c>
      <c r="D8" s="178" t="s">
        <v>15</v>
      </c>
      <c r="E8" s="177" t="s">
        <v>9</v>
      </c>
      <c r="F8" s="177">
        <v>692</v>
      </c>
    </row>
    <row r="9" spans="2:10" ht="21" thickBot="1" x14ac:dyDescent="0.35">
      <c r="B9" s="7">
        <v>3</v>
      </c>
      <c r="C9" s="194" t="s">
        <v>124</v>
      </c>
      <c r="D9" s="188">
        <v>1000</v>
      </c>
      <c r="E9" s="177" t="s">
        <v>9</v>
      </c>
      <c r="F9" s="177">
        <v>13</v>
      </c>
    </row>
    <row r="10" spans="2:10" ht="15" thickBot="1" x14ac:dyDescent="0.35">
      <c r="B10" s="7">
        <v>4</v>
      </c>
      <c r="C10" s="194" t="s">
        <v>125</v>
      </c>
      <c r="D10" s="188">
        <v>1000</v>
      </c>
      <c r="E10" s="177" t="s">
        <v>9</v>
      </c>
      <c r="F10" s="177">
        <v>13</v>
      </c>
    </row>
    <row r="11" spans="2:10" ht="15" thickBot="1" x14ac:dyDescent="0.35">
      <c r="B11" s="7">
        <v>5</v>
      </c>
      <c r="C11" s="194" t="s">
        <v>126</v>
      </c>
      <c r="D11" s="188">
        <v>1000</v>
      </c>
      <c r="E11" s="177" t="s">
        <v>9</v>
      </c>
      <c r="F11" s="177">
        <v>15</v>
      </c>
    </row>
    <row r="12" spans="2:10" ht="15" thickBot="1" x14ac:dyDescent="0.35">
      <c r="B12" s="7">
        <v>6</v>
      </c>
      <c r="C12" s="194" t="s">
        <v>127</v>
      </c>
      <c r="D12" s="188">
        <v>1000</v>
      </c>
      <c r="E12" s="177" t="s">
        <v>9</v>
      </c>
      <c r="F12" s="177">
        <v>21</v>
      </c>
    </row>
    <row r="13" spans="2:10" ht="15" thickBot="1" x14ac:dyDescent="0.35">
      <c r="B13" s="7">
        <v>7</v>
      </c>
      <c r="C13" s="194" t="s">
        <v>128</v>
      </c>
      <c r="D13" s="188">
        <v>2000</v>
      </c>
      <c r="E13" s="177" t="s">
        <v>9</v>
      </c>
      <c r="F13" s="177">
        <v>13</v>
      </c>
    </row>
    <row r="14" spans="2:10" ht="15" thickBot="1" x14ac:dyDescent="0.35">
      <c r="B14" s="7">
        <v>8</v>
      </c>
      <c r="C14" s="194" t="s">
        <v>129</v>
      </c>
      <c r="D14" s="188">
        <v>2000</v>
      </c>
      <c r="E14" s="177" t="s">
        <v>9</v>
      </c>
      <c r="F14" s="177">
        <v>13</v>
      </c>
    </row>
    <row r="15" spans="2:10" ht="15" thickBot="1" x14ac:dyDescent="0.35">
      <c r="B15" s="7">
        <v>9</v>
      </c>
      <c r="C15" s="194" t="s">
        <v>130</v>
      </c>
      <c r="D15" s="188">
        <v>2000</v>
      </c>
      <c r="E15" s="177" t="s">
        <v>9</v>
      </c>
      <c r="F15" s="177">
        <v>15</v>
      </c>
    </row>
    <row r="16" spans="2:10" ht="15" thickBot="1" x14ac:dyDescent="0.35">
      <c r="B16" s="7">
        <v>10</v>
      </c>
      <c r="C16" s="194" t="s">
        <v>131</v>
      </c>
      <c r="D16" s="188">
        <v>2000</v>
      </c>
      <c r="E16" s="177" t="s">
        <v>9</v>
      </c>
      <c r="F16" s="177">
        <v>21</v>
      </c>
    </row>
    <row r="17" spans="2:6" ht="15" thickBot="1" x14ac:dyDescent="0.35">
      <c r="B17" s="7">
        <v>11</v>
      </c>
      <c r="C17" s="194" t="s">
        <v>132</v>
      </c>
      <c r="D17" s="178" t="s">
        <v>15</v>
      </c>
      <c r="E17" s="177" t="s">
        <v>81</v>
      </c>
      <c r="F17" s="177">
        <v>6232</v>
      </c>
    </row>
    <row r="18" spans="2:6" ht="15" thickBot="1" x14ac:dyDescent="0.35">
      <c r="B18" s="7">
        <v>12</v>
      </c>
      <c r="C18" s="194" t="s">
        <v>133</v>
      </c>
      <c r="D18" s="178" t="s">
        <v>15</v>
      </c>
      <c r="E18" s="177" t="s">
        <v>9</v>
      </c>
      <c r="F18" s="177">
        <v>1124</v>
      </c>
    </row>
    <row r="19" spans="2:6" ht="15.75" thickBot="1" x14ac:dyDescent="0.3">
      <c r="B19" s="186">
        <v>13</v>
      </c>
      <c r="C19" s="194" t="s">
        <v>743</v>
      </c>
      <c r="D19" s="178"/>
      <c r="E19" s="177"/>
      <c r="F19" s="177">
        <v>1535</v>
      </c>
    </row>
    <row r="20" spans="2:6" ht="15" thickBot="1" x14ac:dyDescent="0.35">
      <c r="B20" s="186">
        <v>14</v>
      </c>
      <c r="C20" s="194" t="s">
        <v>744</v>
      </c>
      <c r="D20" s="178"/>
      <c r="E20" s="177"/>
      <c r="F20" s="177">
        <v>608</v>
      </c>
    </row>
    <row r="21" spans="2:6" ht="15" thickBot="1" x14ac:dyDescent="0.35">
      <c r="B21" s="176">
        <v>15</v>
      </c>
      <c r="C21" s="194" t="s">
        <v>134</v>
      </c>
      <c r="D21" s="178" t="s">
        <v>15</v>
      </c>
      <c r="E21" s="177" t="s">
        <v>9</v>
      </c>
      <c r="F21" s="177">
        <v>985</v>
      </c>
    </row>
    <row r="22" spans="2:6" ht="15" thickBot="1" x14ac:dyDescent="0.35">
      <c r="B22" s="176">
        <v>16</v>
      </c>
      <c r="C22" s="194" t="s">
        <v>135</v>
      </c>
      <c r="D22" s="178" t="s">
        <v>15</v>
      </c>
      <c r="E22" s="177" t="s">
        <v>9</v>
      </c>
      <c r="F22" s="177">
        <v>1109</v>
      </c>
    </row>
    <row r="23" spans="2:6" ht="15" thickBot="1" x14ac:dyDescent="0.35">
      <c r="B23" s="176">
        <v>17</v>
      </c>
      <c r="C23" s="194" t="s">
        <v>136</v>
      </c>
      <c r="D23" s="178" t="s">
        <v>15</v>
      </c>
      <c r="E23" s="177" t="s">
        <v>9</v>
      </c>
      <c r="F23" s="177">
        <v>215</v>
      </c>
    </row>
    <row r="24" spans="2:6" ht="15" thickBot="1" x14ac:dyDescent="0.35">
      <c r="B24" s="176">
        <v>18</v>
      </c>
      <c r="C24" s="194" t="s">
        <v>137</v>
      </c>
      <c r="D24" s="178" t="s">
        <v>15</v>
      </c>
      <c r="E24" s="177" t="s">
        <v>9</v>
      </c>
      <c r="F24" s="177">
        <v>845</v>
      </c>
    </row>
    <row r="25" spans="2:6" ht="15" thickBot="1" x14ac:dyDescent="0.35">
      <c r="B25" s="176">
        <v>19</v>
      </c>
      <c r="C25" s="194" t="s">
        <v>138</v>
      </c>
      <c r="D25" s="178" t="s">
        <v>15</v>
      </c>
      <c r="E25" s="177" t="s">
        <v>9</v>
      </c>
      <c r="F25" s="177">
        <v>11174</v>
      </c>
    </row>
    <row r="27" spans="2:6" x14ac:dyDescent="0.3">
      <c r="C27" s="11"/>
    </row>
  </sheetData>
  <mergeCells count="4">
    <mergeCell ref="D5:D6"/>
    <mergeCell ref="E5:E6"/>
    <mergeCell ref="B5:B6"/>
    <mergeCell ref="C5:C6"/>
  </mergeCells>
  <hyperlinks>
    <hyperlink ref="H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B2:U81"/>
  <sheetViews>
    <sheetView zoomScale="115" zoomScaleNormal="115" workbookViewId="0">
      <selection activeCell="S11" sqref="S11"/>
    </sheetView>
  </sheetViews>
  <sheetFormatPr defaultColWidth="8.88671875" defaultRowHeight="14.4" x14ac:dyDescent="0.3"/>
  <cols>
    <col min="1" max="1" width="2.6640625" style="91" customWidth="1"/>
    <col min="2" max="2" width="6.5546875" style="91" customWidth="1"/>
    <col min="3" max="3" width="34.33203125" style="91" customWidth="1"/>
    <col min="4" max="4" width="8.33203125" style="91" customWidth="1"/>
    <col min="5" max="5" width="8.44140625" style="91" customWidth="1"/>
    <col min="6" max="6" width="8" style="91" customWidth="1"/>
    <col min="7" max="13" width="8.88671875" style="91"/>
    <col min="14" max="14" width="8" style="91" customWidth="1"/>
    <col min="15" max="16" width="8.33203125" style="91" customWidth="1"/>
    <col min="17" max="20" width="8.6640625" style="91" customWidth="1"/>
    <col min="21" max="16384" width="8.88671875" style="91"/>
  </cols>
  <sheetData>
    <row r="2" spans="2:16" x14ac:dyDescent="0.3">
      <c r="B2" s="92" t="s">
        <v>139</v>
      </c>
      <c r="K2" s="413" t="s">
        <v>423</v>
      </c>
      <c r="L2" s="414"/>
      <c r="M2" s="414"/>
      <c r="N2" s="415"/>
    </row>
    <row r="3" spans="2:16" x14ac:dyDescent="0.3">
      <c r="B3" s="92"/>
      <c r="P3" s="116" t="s">
        <v>234</v>
      </c>
    </row>
    <row r="4" spans="2:16" ht="15.75" thickBot="1" x14ac:dyDescent="0.3"/>
    <row r="5" spans="2:16" ht="15" thickBot="1" x14ac:dyDescent="0.35">
      <c r="B5" s="235" t="s">
        <v>0</v>
      </c>
      <c r="C5" s="370" t="s">
        <v>1</v>
      </c>
      <c r="D5" s="370" t="s">
        <v>140</v>
      </c>
      <c r="E5" s="379" t="s">
        <v>165</v>
      </c>
      <c r="F5" s="380"/>
      <c r="G5" s="380"/>
      <c r="H5" s="380"/>
      <c r="I5" s="380"/>
      <c r="J5" s="380"/>
      <c r="K5" s="380"/>
      <c r="L5" s="380"/>
      <c r="M5" s="380"/>
      <c r="N5" s="380"/>
      <c r="O5" s="380"/>
      <c r="P5" s="381"/>
    </row>
    <row r="6" spans="2:16" ht="16.2" customHeight="1" x14ac:dyDescent="0.3">
      <c r="B6" s="266"/>
      <c r="C6" s="371"/>
      <c r="D6" s="371"/>
      <c r="E6" s="354" t="s">
        <v>141</v>
      </c>
      <c r="F6" s="355"/>
      <c r="G6" s="355"/>
      <c r="H6" s="355"/>
      <c r="I6" s="355"/>
      <c r="J6" s="355"/>
      <c r="K6" s="355"/>
      <c r="L6" s="355"/>
      <c r="M6" s="356"/>
      <c r="N6" s="365" t="s">
        <v>142</v>
      </c>
      <c r="O6" s="382" t="s">
        <v>733</v>
      </c>
      <c r="P6" s="376" t="s">
        <v>481</v>
      </c>
    </row>
    <row r="7" spans="2:16" ht="15" thickBot="1" x14ac:dyDescent="0.35">
      <c r="B7" s="266"/>
      <c r="C7" s="371"/>
      <c r="D7" s="371"/>
      <c r="E7" s="357"/>
      <c r="F7" s="358"/>
      <c r="G7" s="358"/>
      <c r="H7" s="358"/>
      <c r="I7" s="358"/>
      <c r="J7" s="358"/>
      <c r="K7" s="358"/>
      <c r="L7" s="358"/>
      <c r="M7" s="359"/>
      <c r="N7" s="366"/>
      <c r="O7" s="382"/>
      <c r="P7" s="377"/>
    </row>
    <row r="8" spans="2:16" x14ac:dyDescent="0.3">
      <c r="B8" s="266"/>
      <c r="C8" s="371"/>
      <c r="D8" s="371"/>
      <c r="E8" s="357"/>
      <c r="F8" s="358"/>
      <c r="G8" s="358"/>
      <c r="H8" s="358"/>
      <c r="I8" s="358"/>
      <c r="J8" s="358"/>
      <c r="K8" s="358"/>
      <c r="L8" s="358"/>
      <c r="M8" s="359"/>
      <c r="N8" s="365" t="s">
        <v>636</v>
      </c>
      <c r="O8" s="382"/>
      <c r="P8" s="377"/>
    </row>
    <row r="9" spans="2:16" ht="15" thickBot="1" x14ac:dyDescent="0.35">
      <c r="B9" s="266"/>
      <c r="C9" s="371"/>
      <c r="D9" s="371"/>
      <c r="E9" s="360"/>
      <c r="F9" s="361"/>
      <c r="G9" s="361"/>
      <c r="H9" s="361"/>
      <c r="I9" s="361"/>
      <c r="J9" s="361"/>
      <c r="K9" s="361"/>
      <c r="L9" s="361"/>
      <c r="M9" s="362"/>
      <c r="N9" s="367"/>
      <c r="O9" s="382"/>
      <c r="P9" s="377"/>
    </row>
    <row r="10" spans="2:16" x14ac:dyDescent="0.3">
      <c r="B10" s="266"/>
      <c r="C10" s="371"/>
      <c r="D10" s="371"/>
      <c r="E10" s="134" t="s">
        <v>143</v>
      </c>
      <c r="F10" s="401" t="s">
        <v>143</v>
      </c>
      <c r="G10" s="402"/>
      <c r="H10" s="134" t="s">
        <v>143</v>
      </c>
      <c r="I10" s="134" t="s">
        <v>143</v>
      </c>
      <c r="J10" s="134" t="s">
        <v>143</v>
      </c>
      <c r="K10" s="134" t="s">
        <v>147</v>
      </c>
      <c r="L10" s="134" t="s">
        <v>147</v>
      </c>
      <c r="M10" s="211" t="s">
        <v>143</v>
      </c>
      <c r="N10" s="134" t="s">
        <v>143</v>
      </c>
      <c r="O10" s="382"/>
      <c r="P10" s="377"/>
    </row>
    <row r="11" spans="2:16" ht="34.5" customHeight="1" thickBot="1" x14ac:dyDescent="0.35">
      <c r="B11" s="266"/>
      <c r="C11" s="371"/>
      <c r="D11" s="371"/>
      <c r="E11" s="135" t="s">
        <v>144</v>
      </c>
      <c r="F11" s="403" t="s">
        <v>145</v>
      </c>
      <c r="G11" s="404"/>
      <c r="H11" s="136" t="s">
        <v>477</v>
      </c>
      <c r="I11" s="135" t="s">
        <v>146</v>
      </c>
      <c r="J11" s="135" t="s">
        <v>146</v>
      </c>
      <c r="K11" s="135" t="s">
        <v>148</v>
      </c>
      <c r="L11" s="135" t="s">
        <v>149</v>
      </c>
      <c r="M11" s="212" t="s">
        <v>745</v>
      </c>
      <c r="N11" s="135" t="s">
        <v>635</v>
      </c>
      <c r="O11" s="383"/>
      <c r="P11" s="377"/>
    </row>
    <row r="12" spans="2:16" ht="33" customHeight="1" thickBot="1" x14ac:dyDescent="0.35">
      <c r="B12" s="266"/>
      <c r="C12" s="371"/>
      <c r="D12" s="371"/>
      <c r="E12" s="137" t="s">
        <v>166</v>
      </c>
      <c r="F12" s="405" t="s">
        <v>476</v>
      </c>
      <c r="G12" s="406"/>
      <c r="H12" s="138" t="s">
        <v>168</v>
      </c>
      <c r="I12" s="138" t="s">
        <v>167</v>
      </c>
      <c r="J12" s="138" t="s">
        <v>634</v>
      </c>
      <c r="K12" s="138" t="s">
        <v>172</v>
      </c>
      <c r="L12" s="138" t="s">
        <v>476</v>
      </c>
      <c r="M12" s="213" t="s">
        <v>746</v>
      </c>
      <c r="N12" s="138" t="s">
        <v>637</v>
      </c>
      <c r="O12" s="377" t="s">
        <v>173</v>
      </c>
      <c r="P12" s="376" t="s">
        <v>483</v>
      </c>
    </row>
    <row r="13" spans="2:16" x14ac:dyDescent="0.3">
      <c r="B13" s="266"/>
      <c r="C13" s="371"/>
      <c r="D13" s="371"/>
      <c r="E13" s="139" t="s">
        <v>150</v>
      </c>
      <c r="F13" s="407" t="s">
        <v>150</v>
      </c>
      <c r="G13" s="408"/>
      <c r="H13" s="139" t="s">
        <v>152</v>
      </c>
      <c r="I13" s="140" t="s">
        <v>171</v>
      </c>
      <c r="J13" s="139" t="s">
        <v>153</v>
      </c>
      <c r="K13" s="139" t="s">
        <v>150</v>
      </c>
      <c r="L13" s="139" t="s">
        <v>150</v>
      </c>
      <c r="M13" s="214" t="s">
        <v>150</v>
      </c>
      <c r="N13" s="139" t="s">
        <v>478</v>
      </c>
      <c r="O13" s="377"/>
      <c r="P13" s="377"/>
    </row>
    <row r="14" spans="2:16" ht="15" thickBot="1" x14ac:dyDescent="0.35">
      <c r="B14" s="266"/>
      <c r="C14" s="372"/>
      <c r="D14" s="371"/>
      <c r="E14" s="139" t="s">
        <v>151</v>
      </c>
      <c r="F14" s="409" t="s">
        <v>151</v>
      </c>
      <c r="G14" s="410"/>
      <c r="H14" s="139" t="s">
        <v>169</v>
      </c>
      <c r="I14" s="140" t="s">
        <v>170</v>
      </c>
      <c r="J14" s="139" t="s">
        <v>154</v>
      </c>
      <c r="K14" s="139" t="s">
        <v>155</v>
      </c>
      <c r="L14" s="139" t="s">
        <v>155</v>
      </c>
      <c r="M14" s="214" t="s">
        <v>747</v>
      </c>
      <c r="N14" s="139" t="s">
        <v>156</v>
      </c>
      <c r="O14" s="378"/>
      <c r="P14" s="378"/>
    </row>
    <row r="15" spans="2:16" ht="15" thickBot="1" x14ac:dyDescent="0.35">
      <c r="B15" s="235">
        <v>1</v>
      </c>
      <c r="C15" s="85" t="s">
        <v>157</v>
      </c>
      <c r="D15" s="370" t="s">
        <v>158</v>
      </c>
      <c r="E15" s="368">
        <v>1355</v>
      </c>
      <c r="F15" s="397">
        <v>1355</v>
      </c>
      <c r="G15" s="398"/>
      <c r="H15" s="363">
        <v>1290</v>
      </c>
      <c r="I15" s="363">
        <v>1425</v>
      </c>
      <c r="J15" s="368">
        <v>984</v>
      </c>
      <c r="K15" s="363">
        <v>1519</v>
      </c>
      <c r="L15" s="363">
        <v>1595</v>
      </c>
      <c r="M15" s="363" t="s">
        <v>39</v>
      </c>
      <c r="N15" s="363">
        <v>906</v>
      </c>
      <c r="O15" s="195" t="s">
        <v>734</v>
      </c>
      <c r="P15" s="196">
        <v>993</v>
      </c>
    </row>
    <row r="16" spans="2:16" ht="15" thickBot="1" x14ac:dyDescent="0.35">
      <c r="B16" s="236"/>
      <c r="C16" s="141" t="s">
        <v>479</v>
      </c>
      <c r="D16" s="372"/>
      <c r="E16" s="369"/>
      <c r="F16" s="399"/>
      <c r="G16" s="400"/>
      <c r="H16" s="364"/>
      <c r="I16" s="364"/>
      <c r="J16" s="369"/>
      <c r="K16" s="364"/>
      <c r="L16" s="364"/>
      <c r="M16" s="364"/>
      <c r="N16" s="364"/>
      <c r="O16" s="185">
        <v>8434</v>
      </c>
      <c r="P16" s="185" t="s">
        <v>735</v>
      </c>
    </row>
    <row r="17" spans="2:21" ht="15" thickBot="1" x14ac:dyDescent="0.35">
      <c r="B17" s="235">
        <v>2</v>
      </c>
      <c r="C17" s="85" t="s">
        <v>157</v>
      </c>
      <c r="D17" s="392" t="s">
        <v>159</v>
      </c>
      <c r="E17" s="368">
        <v>1495</v>
      </c>
      <c r="F17" s="397">
        <v>1495</v>
      </c>
      <c r="G17" s="398"/>
      <c r="H17" s="363">
        <v>1355</v>
      </c>
      <c r="I17" s="363">
        <v>1497</v>
      </c>
      <c r="J17" s="368">
        <v>1034</v>
      </c>
      <c r="K17" s="363">
        <v>1595</v>
      </c>
      <c r="L17" s="363">
        <v>1760</v>
      </c>
      <c r="M17" s="363" t="s">
        <v>39</v>
      </c>
      <c r="N17" s="363">
        <v>951</v>
      </c>
      <c r="O17" s="185" t="s">
        <v>160</v>
      </c>
      <c r="P17" s="185" t="s">
        <v>39</v>
      </c>
    </row>
    <row r="18" spans="2:21" ht="15" thickBot="1" x14ac:dyDescent="0.35">
      <c r="B18" s="236"/>
      <c r="C18" s="141" t="s">
        <v>479</v>
      </c>
      <c r="D18" s="393"/>
      <c r="E18" s="369"/>
      <c r="F18" s="399"/>
      <c r="G18" s="400"/>
      <c r="H18" s="364"/>
      <c r="I18" s="364"/>
      <c r="J18" s="369"/>
      <c r="K18" s="364"/>
      <c r="L18" s="364"/>
      <c r="M18" s="364"/>
      <c r="N18" s="364"/>
      <c r="O18" s="185" t="s">
        <v>39</v>
      </c>
      <c r="P18" s="185" t="s">
        <v>39</v>
      </c>
    </row>
    <row r="19" spans="2:21" ht="15" thickBot="1" x14ac:dyDescent="0.35">
      <c r="B19" s="235">
        <v>3</v>
      </c>
      <c r="C19" s="85" t="s">
        <v>157</v>
      </c>
      <c r="D19" s="370" t="s">
        <v>161</v>
      </c>
      <c r="E19" s="368">
        <v>1654</v>
      </c>
      <c r="F19" s="397">
        <v>1654</v>
      </c>
      <c r="G19" s="398"/>
      <c r="H19" s="363">
        <v>1574</v>
      </c>
      <c r="I19" s="363">
        <v>1738</v>
      </c>
      <c r="J19" s="368">
        <v>1200</v>
      </c>
      <c r="K19" s="363">
        <v>1853</v>
      </c>
      <c r="L19" s="363">
        <v>1946</v>
      </c>
      <c r="M19" s="363" t="s">
        <v>39</v>
      </c>
      <c r="N19" s="363">
        <v>1106</v>
      </c>
      <c r="O19" s="185" t="s">
        <v>740</v>
      </c>
      <c r="P19" s="179">
        <v>1166</v>
      </c>
    </row>
    <row r="20" spans="2:21" ht="15" thickBot="1" x14ac:dyDescent="0.35">
      <c r="B20" s="236"/>
      <c r="C20" s="141" t="s">
        <v>480</v>
      </c>
      <c r="D20" s="372"/>
      <c r="E20" s="369"/>
      <c r="F20" s="399"/>
      <c r="G20" s="400"/>
      <c r="H20" s="364"/>
      <c r="I20" s="364"/>
      <c r="J20" s="369"/>
      <c r="K20" s="364"/>
      <c r="L20" s="364"/>
      <c r="M20" s="364"/>
      <c r="N20" s="364"/>
      <c r="O20" s="185">
        <v>9698</v>
      </c>
      <c r="P20" s="185" t="s">
        <v>741</v>
      </c>
    </row>
    <row r="21" spans="2:21" ht="15" thickBot="1" x14ac:dyDescent="0.35">
      <c r="B21" s="235">
        <v>4</v>
      </c>
      <c r="C21" s="386" t="s">
        <v>162</v>
      </c>
      <c r="D21" s="370" t="s">
        <v>161</v>
      </c>
      <c r="E21" s="368">
        <v>1112</v>
      </c>
      <c r="F21" s="397">
        <v>1112</v>
      </c>
      <c r="G21" s="398"/>
      <c r="H21" s="363">
        <v>1112</v>
      </c>
      <c r="I21" s="363">
        <v>1081</v>
      </c>
      <c r="J21" s="368">
        <v>895</v>
      </c>
      <c r="K21" s="363">
        <v>1315</v>
      </c>
      <c r="L21" s="363">
        <v>1315</v>
      </c>
      <c r="M21" s="363">
        <v>1112</v>
      </c>
      <c r="N21" s="363">
        <v>914</v>
      </c>
      <c r="O21" s="185" t="s">
        <v>736</v>
      </c>
      <c r="P21" s="185">
        <v>811</v>
      </c>
    </row>
    <row r="22" spans="2:21" ht="15" thickBot="1" x14ac:dyDescent="0.35">
      <c r="B22" s="236"/>
      <c r="C22" s="387"/>
      <c r="D22" s="372"/>
      <c r="E22" s="369"/>
      <c r="F22" s="399"/>
      <c r="G22" s="400"/>
      <c r="H22" s="364"/>
      <c r="I22" s="364"/>
      <c r="J22" s="369"/>
      <c r="K22" s="364"/>
      <c r="L22" s="364"/>
      <c r="M22" s="364"/>
      <c r="N22" s="364"/>
      <c r="O22" s="179">
        <v>7522</v>
      </c>
      <c r="P22" s="185" t="s">
        <v>15</v>
      </c>
    </row>
    <row r="23" spans="2:21" x14ac:dyDescent="0.3">
      <c r="B23" s="235">
        <v>5</v>
      </c>
      <c r="C23" s="85" t="s">
        <v>162</v>
      </c>
      <c r="D23" s="392" t="s">
        <v>164</v>
      </c>
      <c r="E23" s="368">
        <v>1167</v>
      </c>
      <c r="F23" s="397">
        <v>1167</v>
      </c>
      <c r="G23" s="398"/>
      <c r="H23" s="363">
        <v>1167</v>
      </c>
      <c r="I23" s="363">
        <v>1136</v>
      </c>
      <c r="J23" s="368">
        <v>940</v>
      </c>
      <c r="K23" s="363">
        <v>1381</v>
      </c>
      <c r="L23" s="363">
        <v>1381</v>
      </c>
      <c r="M23" s="363" t="s">
        <v>39</v>
      </c>
      <c r="N23" s="363">
        <v>960</v>
      </c>
      <c r="O23" s="363" t="s">
        <v>15</v>
      </c>
      <c r="P23" s="363" t="s">
        <v>15</v>
      </c>
    </row>
    <row r="24" spans="2:21" ht="15" thickBot="1" x14ac:dyDescent="0.35">
      <c r="B24" s="236"/>
      <c r="C24" s="87" t="s">
        <v>163</v>
      </c>
      <c r="D24" s="393"/>
      <c r="E24" s="369"/>
      <c r="F24" s="399"/>
      <c r="G24" s="400"/>
      <c r="H24" s="364"/>
      <c r="I24" s="364"/>
      <c r="J24" s="369"/>
      <c r="K24" s="364"/>
      <c r="L24" s="364"/>
      <c r="M24" s="364"/>
      <c r="N24" s="364"/>
      <c r="O24" s="364"/>
      <c r="P24" s="364"/>
    </row>
    <row r="25" spans="2:21" ht="15" customHeight="1" x14ac:dyDescent="0.3"/>
    <row r="26" spans="2:21" ht="55.95" customHeight="1" x14ac:dyDescent="0.3">
      <c r="B26" s="384" t="s">
        <v>482</v>
      </c>
      <c r="C26" s="385"/>
      <c r="D26" s="385"/>
      <c r="E26" s="385"/>
      <c r="F26" s="385"/>
      <c r="G26" s="385"/>
      <c r="H26" s="385"/>
      <c r="I26" s="385"/>
      <c r="J26" s="385"/>
      <c r="K26" s="385"/>
      <c r="L26" s="385"/>
      <c r="M26" s="385"/>
      <c r="N26" s="385"/>
      <c r="O26" s="385"/>
      <c r="P26" s="385"/>
    </row>
    <row r="27" spans="2:21" ht="15" customHeight="1" x14ac:dyDescent="0.3">
      <c r="B27" s="142"/>
      <c r="C27" s="143"/>
      <c r="D27" s="143"/>
      <c r="E27" s="143"/>
      <c r="F27" s="143"/>
      <c r="G27" s="143"/>
      <c r="H27" s="143"/>
      <c r="I27" s="143"/>
      <c r="J27" s="143"/>
      <c r="K27" s="143"/>
      <c r="L27" s="143"/>
      <c r="M27" s="182"/>
      <c r="N27" s="143"/>
      <c r="O27" s="143"/>
      <c r="P27" s="143"/>
    </row>
    <row r="28" spans="2:21" ht="15.6" customHeight="1" x14ac:dyDescent="0.3">
      <c r="B28" s="144" t="s">
        <v>443</v>
      </c>
      <c r="D28" s="143"/>
      <c r="E28" s="143"/>
      <c r="F28" s="143"/>
      <c r="G28" s="143"/>
      <c r="H28" s="143"/>
      <c r="I28" s="143"/>
      <c r="J28" s="143"/>
      <c r="K28" s="143"/>
      <c r="L28" s="143"/>
      <c r="M28" s="182"/>
      <c r="N28" s="143"/>
      <c r="O28" s="143"/>
      <c r="P28" s="143"/>
    </row>
    <row r="29" spans="2:21" ht="15" thickBot="1" x14ac:dyDescent="0.35"/>
    <row r="30" spans="2:21" ht="15" customHeight="1" thickBot="1" x14ac:dyDescent="0.35">
      <c r="B30" s="235" t="s">
        <v>0</v>
      </c>
      <c r="C30" s="370" t="s">
        <v>1</v>
      </c>
      <c r="D30" s="370" t="s">
        <v>505</v>
      </c>
      <c r="E30" s="370" t="s">
        <v>509</v>
      </c>
      <c r="F30" s="370" t="s">
        <v>140</v>
      </c>
      <c r="G30" s="379" t="s">
        <v>165</v>
      </c>
      <c r="H30" s="380"/>
      <c r="I30" s="380"/>
      <c r="J30" s="380"/>
      <c r="K30" s="380"/>
      <c r="L30" s="380"/>
      <c r="M30" s="380"/>
      <c r="N30" s="380"/>
      <c r="O30" s="380"/>
      <c r="P30" s="380"/>
      <c r="Q30" s="380"/>
      <c r="R30" s="380"/>
      <c r="S30" s="380"/>
      <c r="T30" s="380"/>
      <c r="U30" s="381"/>
    </row>
    <row r="31" spans="2:21" ht="14.4" customHeight="1" x14ac:dyDescent="0.3">
      <c r="B31" s="266"/>
      <c r="C31" s="371"/>
      <c r="D31" s="371"/>
      <c r="E31" s="371"/>
      <c r="F31" s="371"/>
      <c r="G31" s="373" t="s">
        <v>141</v>
      </c>
      <c r="H31" s="373"/>
      <c r="I31" s="373"/>
      <c r="J31" s="373"/>
      <c r="K31" s="373"/>
      <c r="L31" s="373"/>
      <c r="M31" s="373"/>
      <c r="N31" s="373"/>
      <c r="O31" s="373"/>
      <c r="P31" s="365" t="s">
        <v>142</v>
      </c>
      <c r="Q31" s="376" t="s">
        <v>504</v>
      </c>
      <c r="R31" s="376" t="s">
        <v>503</v>
      </c>
      <c r="S31" s="376" t="s">
        <v>173</v>
      </c>
      <c r="T31" s="376" t="s">
        <v>481</v>
      </c>
      <c r="U31" s="376" t="s">
        <v>483</v>
      </c>
    </row>
    <row r="32" spans="2:21" ht="15" thickBot="1" x14ac:dyDescent="0.35">
      <c r="B32" s="266"/>
      <c r="C32" s="371"/>
      <c r="D32" s="371"/>
      <c r="E32" s="371"/>
      <c r="F32" s="371"/>
      <c r="G32" s="373"/>
      <c r="H32" s="373"/>
      <c r="I32" s="373"/>
      <c r="J32" s="373"/>
      <c r="K32" s="373"/>
      <c r="L32" s="373"/>
      <c r="M32" s="373"/>
      <c r="N32" s="373"/>
      <c r="O32" s="373"/>
      <c r="P32" s="367"/>
      <c r="Q32" s="377"/>
      <c r="R32" s="377"/>
      <c r="S32" s="377"/>
      <c r="T32" s="377"/>
      <c r="U32" s="377"/>
    </row>
    <row r="33" spans="2:21" x14ac:dyDescent="0.3">
      <c r="B33" s="266"/>
      <c r="C33" s="371"/>
      <c r="D33" s="371"/>
      <c r="E33" s="371"/>
      <c r="F33" s="371"/>
      <c r="G33" s="373"/>
      <c r="H33" s="373"/>
      <c r="I33" s="373"/>
      <c r="J33" s="373"/>
      <c r="K33" s="373"/>
      <c r="L33" s="373"/>
      <c r="M33" s="373"/>
      <c r="N33" s="373"/>
      <c r="O33" s="373"/>
      <c r="P33" s="365" t="s">
        <v>636</v>
      </c>
      <c r="Q33" s="377"/>
      <c r="R33" s="377"/>
      <c r="S33" s="377"/>
      <c r="T33" s="377"/>
      <c r="U33" s="377"/>
    </row>
    <row r="34" spans="2:21" ht="15" thickBot="1" x14ac:dyDescent="0.35">
      <c r="B34" s="266"/>
      <c r="C34" s="371"/>
      <c r="D34" s="371"/>
      <c r="E34" s="371"/>
      <c r="F34" s="371"/>
      <c r="G34" s="374"/>
      <c r="H34" s="374"/>
      <c r="I34" s="374"/>
      <c r="J34" s="374"/>
      <c r="K34" s="374"/>
      <c r="L34" s="374"/>
      <c r="M34" s="374"/>
      <c r="N34" s="374"/>
      <c r="O34" s="374"/>
      <c r="P34" s="367"/>
      <c r="Q34" s="377"/>
      <c r="R34" s="377"/>
      <c r="S34" s="377"/>
      <c r="T34" s="377"/>
      <c r="U34" s="377"/>
    </row>
    <row r="35" spans="2:21" x14ac:dyDescent="0.3">
      <c r="B35" s="266"/>
      <c r="C35" s="371"/>
      <c r="D35" s="371"/>
      <c r="E35" s="371"/>
      <c r="F35" s="371"/>
      <c r="G35" s="145" t="s">
        <v>143</v>
      </c>
      <c r="H35" s="401" t="s">
        <v>143</v>
      </c>
      <c r="I35" s="402"/>
      <c r="J35" s="145" t="s">
        <v>143</v>
      </c>
      <c r="K35" s="145" t="s">
        <v>143</v>
      </c>
      <c r="L35" s="145" t="s">
        <v>143</v>
      </c>
      <c r="M35" s="180"/>
      <c r="N35" s="145" t="s">
        <v>147</v>
      </c>
      <c r="O35" s="145" t="s">
        <v>147</v>
      </c>
      <c r="P35" s="145" t="s">
        <v>143</v>
      </c>
      <c r="Q35" s="377"/>
      <c r="R35" s="377"/>
      <c r="S35" s="377"/>
      <c r="T35" s="377"/>
      <c r="U35" s="377"/>
    </row>
    <row r="36" spans="2:21" ht="16.2" thickBot="1" x14ac:dyDescent="0.35">
      <c r="B36" s="266"/>
      <c r="C36" s="371"/>
      <c r="D36" s="371"/>
      <c r="E36" s="371"/>
      <c r="F36" s="371"/>
      <c r="G36" s="146" t="s">
        <v>144</v>
      </c>
      <c r="H36" s="403" t="s">
        <v>145</v>
      </c>
      <c r="I36" s="404"/>
      <c r="J36" s="122" t="s">
        <v>477</v>
      </c>
      <c r="K36" s="146" t="s">
        <v>146</v>
      </c>
      <c r="L36" s="146" t="s">
        <v>146</v>
      </c>
      <c r="M36" s="181"/>
      <c r="N36" s="146" t="s">
        <v>148</v>
      </c>
      <c r="O36" s="146" t="s">
        <v>149</v>
      </c>
      <c r="P36" s="146" t="s">
        <v>146</v>
      </c>
      <c r="Q36" s="377"/>
      <c r="R36" s="377"/>
      <c r="S36" s="377"/>
      <c r="T36" s="377"/>
      <c r="U36" s="377"/>
    </row>
    <row r="37" spans="2:21" ht="33" customHeight="1" thickBot="1" x14ac:dyDescent="0.35">
      <c r="B37" s="266"/>
      <c r="C37" s="371"/>
      <c r="D37" s="371"/>
      <c r="E37" s="371"/>
      <c r="F37" s="371"/>
      <c r="G37" s="137" t="s">
        <v>166</v>
      </c>
      <c r="H37" s="405" t="s">
        <v>476</v>
      </c>
      <c r="I37" s="406"/>
      <c r="J37" s="137" t="s">
        <v>168</v>
      </c>
      <c r="K37" s="137" t="s">
        <v>167</v>
      </c>
      <c r="L37" s="138" t="s">
        <v>634</v>
      </c>
      <c r="M37" s="184"/>
      <c r="N37" s="137" t="s">
        <v>172</v>
      </c>
      <c r="O37" s="137" t="s">
        <v>476</v>
      </c>
      <c r="P37" s="138" t="s">
        <v>637</v>
      </c>
      <c r="Q37" s="377"/>
      <c r="R37" s="377"/>
      <c r="S37" s="377"/>
      <c r="T37" s="377"/>
      <c r="U37" s="377"/>
    </row>
    <row r="38" spans="2:21" x14ac:dyDescent="0.3">
      <c r="B38" s="266"/>
      <c r="C38" s="371"/>
      <c r="D38" s="371"/>
      <c r="E38" s="371"/>
      <c r="F38" s="371"/>
      <c r="G38" s="140" t="s">
        <v>150</v>
      </c>
      <c r="H38" s="407" t="s">
        <v>150</v>
      </c>
      <c r="I38" s="408"/>
      <c r="J38" s="140" t="s">
        <v>152</v>
      </c>
      <c r="K38" s="140" t="s">
        <v>171</v>
      </c>
      <c r="L38" s="140" t="s">
        <v>153</v>
      </c>
      <c r="M38" s="140"/>
      <c r="N38" s="140" t="s">
        <v>150</v>
      </c>
      <c r="O38" s="140" t="s">
        <v>150</v>
      </c>
      <c r="P38" s="140" t="s">
        <v>478</v>
      </c>
      <c r="Q38" s="377"/>
      <c r="R38" s="377"/>
      <c r="S38" s="377"/>
      <c r="T38" s="377"/>
      <c r="U38" s="377"/>
    </row>
    <row r="39" spans="2:21" ht="15" thickBot="1" x14ac:dyDescent="0.35">
      <c r="B39" s="236"/>
      <c r="C39" s="372"/>
      <c r="D39" s="372"/>
      <c r="E39" s="372"/>
      <c r="F39" s="372"/>
      <c r="G39" s="122" t="s">
        <v>151</v>
      </c>
      <c r="H39" s="409" t="s">
        <v>151</v>
      </c>
      <c r="I39" s="410"/>
      <c r="J39" s="122" t="s">
        <v>169</v>
      </c>
      <c r="K39" s="122" t="s">
        <v>170</v>
      </c>
      <c r="L39" s="122" t="s">
        <v>154</v>
      </c>
      <c r="M39" s="183"/>
      <c r="N39" s="122" t="s">
        <v>155</v>
      </c>
      <c r="O39" s="122" t="s">
        <v>155</v>
      </c>
      <c r="P39" s="122" t="s">
        <v>156</v>
      </c>
      <c r="Q39" s="378"/>
      <c r="R39" s="378"/>
      <c r="S39" s="378"/>
      <c r="T39" s="378"/>
      <c r="U39" s="378"/>
    </row>
    <row r="40" spans="2:21" s="84" customFormat="1" ht="15" customHeight="1" thickBot="1" x14ac:dyDescent="0.3">
      <c r="B40" s="389">
        <v>1</v>
      </c>
      <c r="C40" s="394" t="s">
        <v>424</v>
      </c>
      <c r="D40" s="389" t="s">
        <v>9</v>
      </c>
      <c r="E40" s="147">
        <v>0.125</v>
      </c>
      <c r="F40" s="148" t="s">
        <v>158</v>
      </c>
      <c r="G40" s="149">
        <f>2*$E$40*E15</f>
        <v>338.75</v>
      </c>
      <c r="H40" s="411">
        <f t="shared" ref="H40:P40" si="0">2*$E$40*F15</f>
        <v>338.75</v>
      </c>
      <c r="I40" s="412"/>
      <c r="J40" s="149">
        <f t="shared" si="0"/>
        <v>322.5</v>
      </c>
      <c r="K40" s="149">
        <f t="shared" si="0"/>
        <v>356.25</v>
      </c>
      <c r="L40" s="149">
        <f t="shared" si="0"/>
        <v>246</v>
      </c>
      <c r="M40" s="149"/>
      <c r="N40" s="149">
        <f>2*$E$40*K15</f>
        <v>379.75</v>
      </c>
      <c r="O40" s="149">
        <f>2*$E$40*L15</f>
        <v>398.75</v>
      </c>
      <c r="P40" s="149">
        <f t="shared" si="0"/>
        <v>226.5</v>
      </c>
      <c r="Q40" s="149">
        <f>E40*2*6885</f>
        <v>1721.25</v>
      </c>
      <c r="R40" s="149">
        <f>E40*2*4748</f>
        <v>1187</v>
      </c>
      <c r="S40" s="149">
        <f>E40*2*8188</f>
        <v>2047</v>
      </c>
      <c r="T40" s="149">
        <f>E40*2*929</f>
        <v>232.25</v>
      </c>
      <c r="U40" s="149">
        <f>E40*2*2278</f>
        <v>569.5</v>
      </c>
    </row>
    <row r="41" spans="2:21" s="84" customFormat="1" ht="15" customHeight="1" thickBot="1" x14ac:dyDescent="0.3">
      <c r="B41" s="375"/>
      <c r="C41" s="388"/>
      <c r="D41" s="375"/>
      <c r="E41" s="150">
        <v>0.125</v>
      </c>
      <c r="F41" s="151" t="s">
        <v>444</v>
      </c>
      <c r="G41" s="152">
        <f>2*$E$41*E17</f>
        <v>373.75</v>
      </c>
      <c r="H41" s="395">
        <f t="shared" ref="H41:P41" si="1">2*$E$41*F17</f>
        <v>373.75</v>
      </c>
      <c r="I41" s="396"/>
      <c r="J41" s="152">
        <f t="shared" si="1"/>
        <v>338.75</v>
      </c>
      <c r="K41" s="152">
        <f t="shared" si="1"/>
        <v>374.25</v>
      </c>
      <c r="L41" s="152">
        <f t="shared" si="1"/>
        <v>258.5</v>
      </c>
      <c r="M41" s="152"/>
      <c r="N41" s="152">
        <f>2*$E$41*K17</f>
        <v>398.75</v>
      </c>
      <c r="O41" s="152">
        <f>2*$E$41*L17</f>
        <v>440</v>
      </c>
      <c r="P41" s="152">
        <f t="shared" si="1"/>
        <v>237.75</v>
      </c>
      <c r="Q41" s="153" t="s">
        <v>15</v>
      </c>
      <c r="R41" s="153" t="s">
        <v>15</v>
      </c>
      <c r="S41" s="153" t="s">
        <v>15</v>
      </c>
      <c r="T41" s="153" t="s">
        <v>15</v>
      </c>
      <c r="U41" s="153" t="s">
        <v>15</v>
      </c>
    </row>
    <row r="42" spans="2:21" s="84" customFormat="1" ht="15" customHeight="1" thickBot="1" x14ac:dyDescent="0.3">
      <c r="B42" s="375">
        <v>2</v>
      </c>
      <c r="C42" s="388" t="s">
        <v>425</v>
      </c>
      <c r="D42" s="375" t="s">
        <v>9</v>
      </c>
      <c r="E42" s="150">
        <v>0.32</v>
      </c>
      <c r="F42" s="151" t="s">
        <v>158</v>
      </c>
      <c r="G42" s="152">
        <f>2*$E$42*E15</f>
        <v>867.2</v>
      </c>
      <c r="H42" s="395">
        <f t="shared" ref="H42:P42" si="2">2*$E$42*F15</f>
        <v>867.2</v>
      </c>
      <c r="I42" s="396"/>
      <c r="J42" s="152">
        <f t="shared" si="2"/>
        <v>825.6</v>
      </c>
      <c r="K42" s="152">
        <f t="shared" si="2"/>
        <v>912</v>
      </c>
      <c r="L42" s="152">
        <f t="shared" si="2"/>
        <v>629.76</v>
      </c>
      <c r="M42" s="152"/>
      <c r="N42" s="152">
        <f>2*$E$42*K15</f>
        <v>972.16</v>
      </c>
      <c r="O42" s="152">
        <f>2*$E$42*L15</f>
        <v>1020.8000000000001</v>
      </c>
      <c r="P42" s="152">
        <f t="shared" si="2"/>
        <v>579.84</v>
      </c>
      <c r="Q42" s="152">
        <f>E42*2*6885</f>
        <v>4406.4000000000005</v>
      </c>
      <c r="R42" s="152">
        <f>E42*2*4748</f>
        <v>3038.7200000000003</v>
      </c>
      <c r="S42" s="152">
        <f>E42*2*8188</f>
        <v>5240.32</v>
      </c>
      <c r="T42" s="152">
        <f>E42*2*929</f>
        <v>594.56000000000006</v>
      </c>
      <c r="U42" s="152">
        <f>E42*2*2278</f>
        <v>1457.92</v>
      </c>
    </row>
    <row r="43" spans="2:21" s="84" customFormat="1" ht="15" customHeight="1" thickBot="1" x14ac:dyDescent="0.3">
      <c r="B43" s="375"/>
      <c r="C43" s="388"/>
      <c r="D43" s="375"/>
      <c r="E43" s="150">
        <v>0.32</v>
      </c>
      <c r="F43" s="151" t="s">
        <v>444</v>
      </c>
      <c r="G43" s="152">
        <f>2*$E$43*E17</f>
        <v>956.80000000000007</v>
      </c>
      <c r="H43" s="395">
        <f t="shared" ref="H43:P43" si="3">2*$E$43*F17</f>
        <v>956.80000000000007</v>
      </c>
      <c r="I43" s="396"/>
      <c r="J43" s="152">
        <f t="shared" si="3"/>
        <v>867.2</v>
      </c>
      <c r="K43" s="152">
        <f t="shared" si="3"/>
        <v>958.08</v>
      </c>
      <c r="L43" s="152">
        <f t="shared" si="3"/>
        <v>661.76</v>
      </c>
      <c r="M43" s="152"/>
      <c r="N43" s="152">
        <f>2*$E$43*K17</f>
        <v>1020.8000000000001</v>
      </c>
      <c r="O43" s="152">
        <f>2*$E$43*L17</f>
        <v>1126.4000000000001</v>
      </c>
      <c r="P43" s="152">
        <f t="shared" si="3"/>
        <v>608.64</v>
      </c>
      <c r="Q43" s="153" t="s">
        <v>15</v>
      </c>
      <c r="R43" s="153" t="s">
        <v>15</v>
      </c>
      <c r="S43" s="153" t="s">
        <v>15</v>
      </c>
      <c r="T43" s="153" t="s">
        <v>15</v>
      </c>
      <c r="U43" s="153" t="s">
        <v>15</v>
      </c>
    </row>
    <row r="44" spans="2:21" s="84" customFormat="1" ht="15" customHeight="1" thickBot="1" x14ac:dyDescent="0.3">
      <c r="B44" s="375">
        <v>3</v>
      </c>
      <c r="C44" s="388" t="s">
        <v>426</v>
      </c>
      <c r="D44" s="375" t="s">
        <v>9</v>
      </c>
      <c r="E44" s="150">
        <v>0.32</v>
      </c>
      <c r="F44" s="151" t="s">
        <v>158</v>
      </c>
      <c r="G44" s="152">
        <f>2*$E$44*E15</f>
        <v>867.2</v>
      </c>
      <c r="H44" s="395">
        <f t="shared" ref="H44:P44" si="4">2*$E$44*F15</f>
        <v>867.2</v>
      </c>
      <c r="I44" s="396"/>
      <c r="J44" s="152">
        <f t="shared" si="4"/>
        <v>825.6</v>
      </c>
      <c r="K44" s="152">
        <f t="shared" si="4"/>
        <v>912</v>
      </c>
      <c r="L44" s="152">
        <f t="shared" si="4"/>
        <v>629.76</v>
      </c>
      <c r="M44" s="152"/>
      <c r="N44" s="152">
        <f>2*$E$44*K15</f>
        <v>972.16</v>
      </c>
      <c r="O44" s="152">
        <f>2*$E$44*L15</f>
        <v>1020.8000000000001</v>
      </c>
      <c r="P44" s="152">
        <f t="shared" si="4"/>
        <v>579.84</v>
      </c>
      <c r="Q44" s="152">
        <f>E44*2*6885</f>
        <v>4406.4000000000005</v>
      </c>
      <c r="R44" s="152">
        <f>E44*2*4748</f>
        <v>3038.7200000000003</v>
      </c>
      <c r="S44" s="152">
        <f>E44*2*8188</f>
        <v>5240.32</v>
      </c>
      <c r="T44" s="152">
        <f>E44*2*929</f>
        <v>594.56000000000006</v>
      </c>
      <c r="U44" s="152">
        <f>E44*2*2278</f>
        <v>1457.92</v>
      </c>
    </row>
    <row r="45" spans="2:21" s="84" customFormat="1" ht="15" customHeight="1" thickBot="1" x14ac:dyDescent="0.3">
      <c r="B45" s="375"/>
      <c r="C45" s="388"/>
      <c r="D45" s="375"/>
      <c r="E45" s="150">
        <v>0.32</v>
      </c>
      <c r="F45" s="151" t="s">
        <v>444</v>
      </c>
      <c r="G45" s="152">
        <f>2*$E$45*E17</f>
        <v>956.80000000000007</v>
      </c>
      <c r="H45" s="395">
        <f t="shared" ref="H45:P45" si="5">2*$E$45*F17</f>
        <v>956.80000000000007</v>
      </c>
      <c r="I45" s="396"/>
      <c r="J45" s="152">
        <f t="shared" si="5"/>
        <v>867.2</v>
      </c>
      <c r="K45" s="152">
        <f t="shared" si="5"/>
        <v>958.08</v>
      </c>
      <c r="L45" s="152">
        <f t="shared" si="5"/>
        <v>661.76</v>
      </c>
      <c r="M45" s="152"/>
      <c r="N45" s="152">
        <f>2*$E$45*K17</f>
        <v>1020.8000000000001</v>
      </c>
      <c r="O45" s="152">
        <f>2*$E$45*L17</f>
        <v>1126.4000000000001</v>
      </c>
      <c r="P45" s="152">
        <f t="shared" si="5"/>
        <v>608.64</v>
      </c>
      <c r="Q45" s="153" t="s">
        <v>15</v>
      </c>
      <c r="R45" s="153" t="s">
        <v>15</v>
      </c>
      <c r="S45" s="153" t="s">
        <v>15</v>
      </c>
      <c r="T45" s="153" t="s">
        <v>15</v>
      </c>
      <c r="U45" s="153" t="s">
        <v>15</v>
      </c>
    </row>
    <row r="46" spans="2:21" s="84" customFormat="1" ht="15" customHeight="1" thickBot="1" x14ac:dyDescent="0.3">
      <c r="B46" s="375">
        <v>4</v>
      </c>
      <c r="C46" s="388" t="s">
        <v>427</v>
      </c>
      <c r="D46" s="375" t="s">
        <v>9</v>
      </c>
      <c r="E46" s="150">
        <v>0.25</v>
      </c>
      <c r="F46" s="151" t="s">
        <v>158</v>
      </c>
      <c r="G46" s="152">
        <f>2*$E$46*E15</f>
        <v>677.5</v>
      </c>
      <c r="H46" s="395">
        <f t="shared" ref="H46:P46" si="6">2*$E$46*F15</f>
        <v>677.5</v>
      </c>
      <c r="I46" s="396"/>
      <c r="J46" s="152">
        <f t="shared" si="6"/>
        <v>645</v>
      </c>
      <c r="K46" s="152">
        <f t="shared" si="6"/>
        <v>712.5</v>
      </c>
      <c r="L46" s="152">
        <f t="shared" si="6"/>
        <v>492</v>
      </c>
      <c r="M46" s="152"/>
      <c r="N46" s="152">
        <f>2*$E$46*K15</f>
        <v>759.5</v>
      </c>
      <c r="O46" s="152">
        <f>2*$E$46*L15</f>
        <v>797.5</v>
      </c>
      <c r="P46" s="152">
        <f t="shared" si="6"/>
        <v>453</v>
      </c>
      <c r="Q46" s="152">
        <f>E46*2*6885</f>
        <v>3442.5</v>
      </c>
      <c r="R46" s="152">
        <f>E46*2*4748</f>
        <v>2374</v>
      </c>
      <c r="S46" s="152">
        <f>E46*2*8188</f>
        <v>4094</v>
      </c>
      <c r="T46" s="152">
        <f>E46*2*929</f>
        <v>464.5</v>
      </c>
      <c r="U46" s="152">
        <f>E46*2*2278</f>
        <v>1139</v>
      </c>
    </row>
    <row r="47" spans="2:21" s="84" customFormat="1" ht="15" customHeight="1" thickBot="1" x14ac:dyDescent="0.3">
      <c r="B47" s="375"/>
      <c r="C47" s="388"/>
      <c r="D47" s="375"/>
      <c r="E47" s="150">
        <v>0.25</v>
      </c>
      <c r="F47" s="151" t="s">
        <v>444</v>
      </c>
      <c r="G47" s="152">
        <f>2*$E$47*E17</f>
        <v>747.5</v>
      </c>
      <c r="H47" s="395">
        <f t="shared" ref="H47:P47" si="7">2*$E$47*F17</f>
        <v>747.5</v>
      </c>
      <c r="I47" s="396"/>
      <c r="J47" s="152">
        <f t="shared" si="7"/>
        <v>677.5</v>
      </c>
      <c r="K47" s="152">
        <f t="shared" si="7"/>
        <v>748.5</v>
      </c>
      <c r="L47" s="152">
        <f t="shared" si="7"/>
        <v>517</v>
      </c>
      <c r="M47" s="152"/>
      <c r="N47" s="152">
        <f>2*$E$47*K17</f>
        <v>797.5</v>
      </c>
      <c r="O47" s="152">
        <f>2*$E$47*L17</f>
        <v>880</v>
      </c>
      <c r="P47" s="152">
        <f t="shared" si="7"/>
        <v>475.5</v>
      </c>
      <c r="Q47" s="153" t="s">
        <v>15</v>
      </c>
      <c r="R47" s="153" t="s">
        <v>15</v>
      </c>
      <c r="S47" s="153" t="s">
        <v>15</v>
      </c>
      <c r="T47" s="153" t="s">
        <v>15</v>
      </c>
      <c r="U47" s="153" t="s">
        <v>15</v>
      </c>
    </row>
    <row r="48" spans="2:21" s="84" customFormat="1" ht="15" customHeight="1" thickBot="1" x14ac:dyDescent="0.3">
      <c r="B48" s="375">
        <v>5</v>
      </c>
      <c r="C48" s="388" t="s">
        <v>428</v>
      </c>
      <c r="D48" s="375" t="s">
        <v>9</v>
      </c>
      <c r="E48" s="150">
        <v>0.2</v>
      </c>
      <c r="F48" s="151" t="s">
        <v>158</v>
      </c>
      <c r="G48" s="152">
        <f>2*$E$48*E15</f>
        <v>542</v>
      </c>
      <c r="H48" s="395">
        <f t="shared" ref="H48:P48" si="8">2*$E$48*F15</f>
        <v>542</v>
      </c>
      <c r="I48" s="396"/>
      <c r="J48" s="152">
        <f t="shared" si="8"/>
        <v>516</v>
      </c>
      <c r="K48" s="152">
        <f t="shared" si="8"/>
        <v>570</v>
      </c>
      <c r="L48" s="152">
        <f t="shared" si="8"/>
        <v>393.6</v>
      </c>
      <c r="M48" s="152"/>
      <c r="N48" s="152">
        <f>2*$E$48*K15</f>
        <v>607.6</v>
      </c>
      <c r="O48" s="152">
        <f>2*$E$48*L15</f>
        <v>638</v>
      </c>
      <c r="P48" s="152">
        <f t="shared" si="8"/>
        <v>362.40000000000003</v>
      </c>
      <c r="Q48" s="152">
        <f>E48*2*6885</f>
        <v>2754</v>
      </c>
      <c r="R48" s="152">
        <f>E48*2*4748</f>
        <v>1899.2</v>
      </c>
      <c r="S48" s="152">
        <f>E48*2*8188</f>
        <v>3275.2000000000003</v>
      </c>
      <c r="T48" s="152">
        <f>E48*2*929</f>
        <v>371.6</v>
      </c>
      <c r="U48" s="152">
        <f>E48*2*2278</f>
        <v>911.2</v>
      </c>
    </row>
    <row r="49" spans="2:21" s="84" customFormat="1" ht="15" customHeight="1" thickBot="1" x14ac:dyDescent="0.3">
      <c r="B49" s="375"/>
      <c r="C49" s="388"/>
      <c r="D49" s="375"/>
      <c r="E49" s="150">
        <v>0.2</v>
      </c>
      <c r="F49" s="151" t="s">
        <v>444</v>
      </c>
      <c r="G49" s="152">
        <f>2*$E$49*E17</f>
        <v>598</v>
      </c>
      <c r="H49" s="395">
        <f t="shared" ref="H49:P49" si="9">2*$E$49*F17</f>
        <v>598</v>
      </c>
      <c r="I49" s="396"/>
      <c r="J49" s="152">
        <f t="shared" si="9"/>
        <v>542</v>
      </c>
      <c r="K49" s="152">
        <f t="shared" si="9"/>
        <v>598.80000000000007</v>
      </c>
      <c r="L49" s="152">
        <f t="shared" si="9"/>
        <v>413.6</v>
      </c>
      <c r="M49" s="152"/>
      <c r="N49" s="152">
        <f>2*$E$49*K17</f>
        <v>638</v>
      </c>
      <c r="O49" s="152">
        <f>2*$E$49*L17</f>
        <v>704</v>
      </c>
      <c r="P49" s="152">
        <f t="shared" si="9"/>
        <v>380.40000000000003</v>
      </c>
      <c r="Q49" s="153" t="s">
        <v>15</v>
      </c>
      <c r="R49" s="153" t="s">
        <v>15</v>
      </c>
      <c r="S49" s="153" t="s">
        <v>15</v>
      </c>
      <c r="T49" s="153" t="s">
        <v>15</v>
      </c>
      <c r="U49" s="153" t="s">
        <v>15</v>
      </c>
    </row>
    <row r="50" spans="2:21" s="84" customFormat="1" ht="15" customHeight="1" thickBot="1" x14ac:dyDescent="0.3">
      <c r="B50" s="375">
        <v>6</v>
      </c>
      <c r="C50" s="388" t="s">
        <v>429</v>
      </c>
      <c r="D50" s="375" t="s">
        <v>9</v>
      </c>
      <c r="E50" s="150">
        <v>0.15</v>
      </c>
      <c r="F50" s="151" t="s">
        <v>158</v>
      </c>
      <c r="G50" s="152">
        <f>2*$E$50*E15</f>
        <v>406.5</v>
      </c>
      <c r="H50" s="395">
        <f t="shared" ref="H50:P50" si="10">2*$E$50*F15</f>
        <v>406.5</v>
      </c>
      <c r="I50" s="396"/>
      <c r="J50" s="152">
        <f t="shared" si="10"/>
        <v>387</v>
      </c>
      <c r="K50" s="152">
        <f t="shared" si="10"/>
        <v>427.5</v>
      </c>
      <c r="L50" s="152">
        <f t="shared" si="10"/>
        <v>295.2</v>
      </c>
      <c r="M50" s="152"/>
      <c r="N50" s="152">
        <f>2*$E$50*K15</f>
        <v>455.7</v>
      </c>
      <c r="O50" s="152">
        <f>2*$E$50*L15</f>
        <v>478.5</v>
      </c>
      <c r="P50" s="152">
        <f t="shared" si="10"/>
        <v>271.8</v>
      </c>
      <c r="Q50" s="152">
        <f>E50*2*6885</f>
        <v>2065.5</v>
      </c>
      <c r="R50" s="152">
        <f>E50*2*4748</f>
        <v>1424.3999999999999</v>
      </c>
      <c r="S50" s="152">
        <f>E50*2*8188</f>
        <v>2456.4</v>
      </c>
      <c r="T50" s="152">
        <f>E50*2*929</f>
        <v>278.7</v>
      </c>
      <c r="U50" s="152">
        <f>E50*2*2278</f>
        <v>683.4</v>
      </c>
    </row>
    <row r="51" spans="2:21" s="84" customFormat="1" ht="15" customHeight="1" thickBot="1" x14ac:dyDescent="0.3">
      <c r="B51" s="375"/>
      <c r="C51" s="388"/>
      <c r="D51" s="375"/>
      <c r="E51" s="150">
        <v>0.15</v>
      </c>
      <c r="F51" s="151" t="s">
        <v>444</v>
      </c>
      <c r="G51" s="152">
        <f>2*$E$51*E17</f>
        <v>448.5</v>
      </c>
      <c r="H51" s="395">
        <f t="shared" ref="H51:P51" si="11">2*$E$51*F17</f>
        <v>448.5</v>
      </c>
      <c r="I51" s="396"/>
      <c r="J51" s="152">
        <f t="shared" si="11"/>
        <v>406.5</v>
      </c>
      <c r="K51" s="152">
        <f t="shared" si="11"/>
        <v>449.09999999999997</v>
      </c>
      <c r="L51" s="152">
        <f t="shared" si="11"/>
        <v>310.2</v>
      </c>
      <c r="M51" s="152"/>
      <c r="N51" s="152">
        <f>2*$E$51*K17</f>
        <v>478.5</v>
      </c>
      <c r="O51" s="152">
        <f>2*$E$51*L17</f>
        <v>528</v>
      </c>
      <c r="P51" s="152">
        <f t="shared" si="11"/>
        <v>285.3</v>
      </c>
      <c r="Q51" s="153" t="s">
        <v>15</v>
      </c>
      <c r="R51" s="153" t="s">
        <v>15</v>
      </c>
      <c r="S51" s="153" t="s">
        <v>15</v>
      </c>
      <c r="T51" s="153" t="s">
        <v>15</v>
      </c>
      <c r="U51" s="153" t="s">
        <v>15</v>
      </c>
    </row>
    <row r="52" spans="2:21" s="84" customFormat="1" ht="15" customHeight="1" thickBot="1" x14ac:dyDescent="0.3">
      <c r="B52" s="375">
        <v>7</v>
      </c>
      <c r="C52" s="388" t="s">
        <v>430</v>
      </c>
      <c r="D52" s="375" t="s">
        <v>9</v>
      </c>
      <c r="E52" s="150">
        <v>0.125</v>
      </c>
      <c r="F52" s="151" t="s">
        <v>158</v>
      </c>
      <c r="G52" s="152">
        <f>2*$E$52*E15</f>
        <v>338.75</v>
      </c>
      <c r="H52" s="395">
        <f t="shared" ref="H52:P52" si="12">2*$E$52*F15</f>
        <v>338.75</v>
      </c>
      <c r="I52" s="396"/>
      <c r="J52" s="152">
        <f t="shared" si="12"/>
        <v>322.5</v>
      </c>
      <c r="K52" s="152">
        <f t="shared" si="12"/>
        <v>356.25</v>
      </c>
      <c r="L52" s="152">
        <f t="shared" si="12"/>
        <v>246</v>
      </c>
      <c r="M52" s="152"/>
      <c r="N52" s="152">
        <f>2*$E$52*K15</f>
        <v>379.75</v>
      </c>
      <c r="O52" s="152">
        <f>2*$E$52*L15</f>
        <v>398.75</v>
      </c>
      <c r="P52" s="152">
        <f t="shared" si="12"/>
        <v>226.5</v>
      </c>
      <c r="Q52" s="152">
        <f>E52*2*6885</f>
        <v>1721.25</v>
      </c>
      <c r="R52" s="152">
        <f>E52*2*4748</f>
        <v>1187</v>
      </c>
      <c r="S52" s="152">
        <f>E52*2*8188</f>
        <v>2047</v>
      </c>
      <c r="T52" s="152">
        <f>E52*2*929</f>
        <v>232.25</v>
      </c>
      <c r="U52" s="152">
        <f>E52*2*2278</f>
        <v>569.5</v>
      </c>
    </row>
    <row r="53" spans="2:21" s="84" customFormat="1" ht="15" customHeight="1" thickBot="1" x14ac:dyDescent="0.3">
      <c r="B53" s="375"/>
      <c r="C53" s="388"/>
      <c r="D53" s="375"/>
      <c r="E53" s="150">
        <v>0.125</v>
      </c>
      <c r="F53" s="151" t="s">
        <v>444</v>
      </c>
      <c r="G53" s="152">
        <f>2*$E$53*E17</f>
        <v>373.75</v>
      </c>
      <c r="H53" s="395">
        <f t="shared" ref="H53:P53" si="13">2*$E$53*F17</f>
        <v>373.75</v>
      </c>
      <c r="I53" s="396"/>
      <c r="J53" s="152">
        <f t="shared" si="13"/>
        <v>338.75</v>
      </c>
      <c r="K53" s="152">
        <f t="shared" si="13"/>
        <v>374.25</v>
      </c>
      <c r="L53" s="152">
        <f t="shared" si="13"/>
        <v>258.5</v>
      </c>
      <c r="M53" s="152"/>
      <c r="N53" s="152">
        <f>2*$E$53*K17</f>
        <v>398.75</v>
      </c>
      <c r="O53" s="152">
        <f>2*$E$53*L17</f>
        <v>440</v>
      </c>
      <c r="P53" s="152">
        <f t="shared" si="13"/>
        <v>237.75</v>
      </c>
      <c r="Q53" s="153" t="s">
        <v>15</v>
      </c>
      <c r="R53" s="153" t="s">
        <v>15</v>
      </c>
      <c r="S53" s="153" t="s">
        <v>15</v>
      </c>
      <c r="T53" s="153" t="s">
        <v>15</v>
      </c>
      <c r="U53" s="153" t="s">
        <v>15</v>
      </c>
    </row>
    <row r="54" spans="2:21" s="84" customFormat="1" ht="15" customHeight="1" thickBot="1" x14ac:dyDescent="0.3">
      <c r="B54" s="375">
        <v>8</v>
      </c>
      <c r="C54" s="388" t="s">
        <v>431</v>
      </c>
      <c r="D54" s="375" t="s">
        <v>9</v>
      </c>
      <c r="E54" s="150">
        <v>0.05</v>
      </c>
      <c r="F54" s="151" t="s">
        <v>158</v>
      </c>
      <c r="G54" s="152">
        <f>2*$E$54*E15</f>
        <v>135.5</v>
      </c>
      <c r="H54" s="395">
        <f t="shared" ref="H54:P54" si="14">2*$E$54*F15</f>
        <v>135.5</v>
      </c>
      <c r="I54" s="396"/>
      <c r="J54" s="152">
        <f t="shared" si="14"/>
        <v>129</v>
      </c>
      <c r="K54" s="152">
        <f t="shared" si="14"/>
        <v>142.5</v>
      </c>
      <c r="L54" s="152">
        <f t="shared" si="14"/>
        <v>98.4</v>
      </c>
      <c r="M54" s="152"/>
      <c r="N54" s="152">
        <f>2*$E$54*K15</f>
        <v>151.9</v>
      </c>
      <c r="O54" s="152">
        <f>2*$E$54*L15</f>
        <v>159.5</v>
      </c>
      <c r="P54" s="152">
        <f t="shared" si="14"/>
        <v>90.600000000000009</v>
      </c>
      <c r="Q54" s="152">
        <f>E54*2*6885</f>
        <v>688.5</v>
      </c>
      <c r="R54" s="152">
        <f>E54*2*4748</f>
        <v>474.8</v>
      </c>
      <c r="S54" s="152">
        <f>E54*2*8188</f>
        <v>818.80000000000007</v>
      </c>
      <c r="T54" s="152">
        <f>E54*2*929</f>
        <v>92.9</v>
      </c>
      <c r="U54" s="152">
        <f>E54*2*2278</f>
        <v>227.8</v>
      </c>
    </row>
    <row r="55" spans="2:21" s="84" customFormat="1" ht="15" customHeight="1" thickBot="1" x14ac:dyDescent="0.3">
      <c r="B55" s="375"/>
      <c r="C55" s="388"/>
      <c r="D55" s="375"/>
      <c r="E55" s="150">
        <v>0.05</v>
      </c>
      <c r="F55" s="151" t="s">
        <v>444</v>
      </c>
      <c r="G55" s="152">
        <f>2*$E$55*E17</f>
        <v>149.5</v>
      </c>
      <c r="H55" s="395">
        <f t="shared" ref="H55:P55" si="15">2*$E$55*F17</f>
        <v>149.5</v>
      </c>
      <c r="I55" s="396"/>
      <c r="J55" s="152">
        <f t="shared" si="15"/>
        <v>135.5</v>
      </c>
      <c r="K55" s="152">
        <f t="shared" si="15"/>
        <v>149.70000000000002</v>
      </c>
      <c r="L55" s="152">
        <f t="shared" si="15"/>
        <v>103.4</v>
      </c>
      <c r="M55" s="152"/>
      <c r="N55" s="152">
        <f>2*$E$55*K17</f>
        <v>159.5</v>
      </c>
      <c r="O55" s="152">
        <f>2*$E$55*L17</f>
        <v>176</v>
      </c>
      <c r="P55" s="152">
        <f t="shared" si="15"/>
        <v>95.100000000000009</v>
      </c>
      <c r="Q55" s="153" t="s">
        <v>15</v>
      </c>
      <c r="R55" s="153" t="s">
        <v>15</v>
      </c>
      <c r="S55" s="153" t="s">
        <v>15</v>
      </c>
      <c r="T55" s="153" t="s">
        <v>15</v>
      </c>
      <c r="U55" s="153" t="s">
        <v>15</v>
      </c>
    </row>
    <row r="56" spans="2:21" s="84" customFormat="1" ht="15" customHeight="1" thickBot="1" x14ac:dyDescent="0.3">
      <c r="B56" s="375">
        <v>9</v>
      </c>
      <c r="C56" s="388" t="s">
        <v>432</v>
      </c>
      <c r="D56" s="375" t="s">
        <v>9</v>
      </c>
      <c r="E56" s="150">
        <v>0.1</v>
      </c>
      <c r="F56" s="151" t="s">
        <v>158</v>
      </c>
      <c r="G56" s="152">
        <f>2*$E$56*E15</f>
        <v>271</v>
      </c>
      <c r="H56" s="395">
        <f t="shared" ref="H56:P56" si="16">2*$E$56*F15</f>
        <v>271</v>
      </c>
      <c r="I56" s="396"/>
      <c r="J56" s="152">
        <f t="shared" si="16"/>
        <v>258</v>
      </c>
      <c r="K56" s="152">
        <f t="shared" si="16"/>
        <v>285</v>
      </c>
      <c r="L56" s="152">
        <f t="shared" si="16"/>
        <v>196.8</v>
      </c>
      <c r="M56" s="152"/>
      <c r="N56" s="152">
        <f>2*$E$56*K15</f>
        <v>303.8</v>
      </c>
      <c r="O56" s="152">
        <f>2*$E$56*L15</f>
        <v>319</v>
      </c>
      <c r="P56" s="152">
        <f t="shared" si="16"/>
        <v>181.20000000000002</v>
      </c>
      <c r="Q56" s="152">
        <f>E56*2*6885</f>
        <v>1377</v>
      </c>
      <c r="R56" s="152">
        <f>E56*2*4748</f>
        <v>949.6</v>
      </c>
      <c r="S56" s="152">
        <f>E56*2*8188</f>
        <v>1637.6000000000001</v>
      </c>
      <c r="T56" s="152">
        <f>E56*2*929</f>
        <v>185.8</v>
      </c>
      <c r="U56" s="152">
        <f>E56*2*2278</f>
        <v>455.6</v>
      </c>
    </row>
    <row r="57" spans="2:21" s="84" customFormat="1" ht="15" customHeight="1" thickBot="1" x14ac:dyDescent="0.3">
      <c r="B57" s="375"/>
      <c r="C57" s="388"/>
      <c r="D57" s="375"/>
      <c r="E57" s="150">
        <v>0.1</v>
      </c>
      <c r="F57" s="151" t="s">
        <v>444</v>
      </c>
      <c r="G57" s="152">
        <f>2*$E$57*E17</f>
        <v>299</v>
      </c>
      <c r="H57" s="395">
        <f t="shared" ref="H57:P57" si="17">2*$E$57*F17</f>
        <v>299</v>
      </c>
      <c r="I57" s="396"/>
      <c r="J57" s="152">
        <f t="shared" si="17"/>
        <v>271</v>
      </c>
      <c r="K57" s="152">
        <f t="shared" si="17"/>
        <v>299.40000000000003</v>
      </c>
      <c r="L57" s="152">
        <f t="shared" si="17"/>
        <v>206.8</v>
      </c>
      <c r="M57" s="152"/>
      <c r="N57" s="152">
        <f>2*$E$57*K17</f>
        <v>319</v>
      </c>
      <c r="O57" s="152">
        <f>2*$E$57*L17</f>
        <v>352</v>
      </c>
      <c r="P57" s="152">
        <f t="shared" si="17"/>
        <v>190.20000000000002</v>
      </c>
      <c r="Q57" s="153" t="s">
        <v>15</v>
      </c>
      <c r="R57" s="153" t="s">
        <v>15</v>
      </c>
      <c r="S57" s="153" t="s">
        <v>15</v>
      </c>
      <c r="T57" s="153" t="s">
        <v>15</v>
      </c>
      <c r="U57" s="153" t="s">
        <v>15</v>
      </c>
    </row>
    <row r="58" spans="2:21" s="84" customFormat="1" ht="15" customHeight="1" thickBot="1" x14ac:dyDescent="0.3">
      <c r="B58" s="375">
        <v>10</v>
      </c>
      <c r="C58" s="388" t="s">
        <v>433</v>
      </c>
      <c r="D58" s="375" t="s">
        <v>9</v>
      </c>
      <c r="E58" s="150">
        <v>0.2</v>
      </c>
      <c r="F58" s="151" t="s">
        <v>158</v>
      </c>
      <c r="G58" s="152">
        <f>2*$E$58*E15</f>
        <v>542</v>
      </c>
      <c r="H58" s="395">
        <f t="shared" ref="H58:P58" si="18">2*$E$58*F15</f>
        <v>542</v>
      </c>
      <c r="I58" s="396"/>
      <c r="J58" s="152">
        <f t="shared" si="18"/>
        <v>516</v>
      </c>
      <c r="K58" s="152">
        <f t="shared" si="18"/>
        <v>570</v>
      </c>
      <c r="L58" s="152">
        <f t="shared" si="18"/>
        <v>393.6</v>
      </c>
      <c r="M58" s="152"/>
      <c r="N58" s="152">
        <f>2*$E$58*K15</f>
        <v>607.6</v>
      </c>
      <c r="O58" s="152">
        <f>2*$E$58*L15</f>
        <v>638</v>
      </c>
      <c r="P58" s="152">
        <f t="shared" si="18"/>
        <v>362.40000000000003</v>
      </c>
      <c r="Q58" s="152">
        <f>E58*2*6885</f>
        <v>2754</v>
      </c>
      <c r="R58" s="152">
        <f>E58*2*4748</f>
        <v>1899.2</v>
      </c>
      <c r="S58" s="152">
        <f>E58*2*8188</f>
        <v>3275.2000000000003</v>
      </c>
      <c r="T58" s="152">
        <f>E58*2*929</f>
        <v>371.6</v>
      </c>
      <c r="U58" s="152">
        <f>E58*2*2278</f>
        <v>911.2</v>
      </c>
    </row>
    <row r="59" spans="2:21" s="84" customFormat="1" ht="15" customHeight="1" thickBot="1" x14ac:dyDescent="0.3">
      <c r="B59" s="375"/>
      <c r="C59" s="388"/>
      <c r="D59" s="375"/>
      <c r="E59" s="150">
        <v>0.2</v>
      </c>
      <c r="F59" s="151" t="s">
        <v>444</v>
      </c>
      <c r="G59" s="152">
        <f>2*$E$59*E17</f>
        <v>598</v>
      </c>
      <c r="H59" s="395">
        <f t="shared" ref="H59:P59" si="19">2*$E$59*F17</f>
        <v>598</v>
      </c>
      <c r="I59" s="396"/>
      <c r="J59" s="152">
        <f t="shared" si="19"/>
        <v>542</v>
      </c>
      <c r="K59" s="152">
        <f t="shared" si="19"/>
        <v>598.80000000000007</v>
      </c>
      <c r="L59" s="152">
        <f t="shared" si="19"/>
        <v>413.6</v>
      </c>
      <c r="M59" s="152"/>
      <c r="N59" s="152">
        <f>2*$E$59*K17</f>
        <v>638</v>
      </c>
      <c r="O59" s="152">
        <f>2*$E$59*L17</f>
        <v>704</v>
      </c>
      <c r="P59" s="152">
        <f t="shared" si="19"/>
        <v>380.40000000000003</v>
      </c>
      <c r="Q59" s="153" t="s">
        <v>15</v>
      </c>
      <c r="R59" s="153" t="s">
        <v>15</v>
      </c>
      <c r="S59" s="153" t="s">
        <v>15</v>
      </c>
      <c r="T59" s="153" t="s">
        <v>15</v>
      </c>
      <c r="U59" s="153" t="s">
        <v>15</v>
      </c>
    </row>
    <row r="60" spans="2:21" s="84" customFormat="1" ht="15" customHeight="1" thickBot="1" x14ac:dyDescent="0.3">
      <c r="B60" s="375">
        <v>11</v>
      </c>
      <c r="C60" s="388" t="s">
        <v>434</v>
      </c>
      <c r="D60" s="375" t="s">
        <v>9</v>
      </c>
      <c r="E60" s="150">
        <v>0.46</v>
      </c>
      <c r="F60" s="151" t="s">
        <v>158</v>
      </c>
      <c r="G60" s="152">
        <f>2*$E$60*E15</f>
        <v>1246.6000000000001</v>
      </c>
      <c r="H60" s="395">
        <f t="shared" ref="H60:P60" si="20">2*$E$60*F15</f>
        <v>1246.6000000000001</v>
      </c>
      <c r="I60" s="396"/>
      <c r="J60" s="152">
        <f t="shared" si="20"/>
        <v>1186.8</v>
      </c>
      <c r="K60" s="152">
        <f t="shared" si="20"/>
        <v>1311</v>
      </c>
      <c r="L60" s="152">
        <f t="shared" si="20"/>
        <v>905.28000000000009</v>
      </c>
      <c r="M60" s="152"/>
      <c r="N60" s="152">
        <f>2*$E$60*K15</f>
        <v>1397.48</v>
      </c>
      <c r="O60" s="152">
        <f>2*$E$60*L15</f>
        <v>1467.4</v>
      </c>
      <c r="P60" s="152">
        <f t="shared" si="20"/>
        <v>833.52</v>
      </c>
      <c r="Q60" s="152">
        <f>E60*2*6885</f>
        <v>6334.2000000000007</v>
      </c>
      <c r="R60" s="152">
        <f>E60*2*4748</f>
        <v>4368.16</v>
      </c>
      <c r="S60" s="152">
        <f>E60*2*8188</f>
        <v>7532.96</v>
      </c>
      <c r="T60" s="152">
        <f>E60*2*929</f>
        <v>854.68000000000006</v>
      </c>
      <c r="U60" s="152">
        <f>E60*2*2278</f>
        <v>2095.7600000000002</v>
      </c>
    </row>
    <row r="61" spans="2:21" s="84" customFormat="1" ht="15" customHeight="1" thickBot="1" x14ac:dyDescent="0.3">
      <c r="B61" s="375"/>
      <c r="C61" s="388"/>
      <c r="D61" s="375"/>
      <c r="E61" s="150">
        <v>0.46</v>
      </c>
      <c r="F61" s="151" t="s">
        <v>444</v>
      </c>
      <c r="G61" s="152">
        <f>2*$E$61*E17</f>
        <v>1375.4</v>
      </c>
      <c r="H61" s="395">
        <f t="shared" ref="H61:P61" si="21">2*$E$61*F17</f>
        <v>1375.4</v>
      </c>
      <c r="I61" s="396"/>
      <c r="J61" s="152">
        <f t="shared" si="21"/>
        <v>1246.6000000000001</v>
      </c>
      <c r="K61" s="152">
        <f t="shared" si="21"/>
        <v>1377.24</v>
      </c>
      <c r="L61" s="152">
        <f t="shared" si="21"/>
        <v>951.28000000000009</v>
      </c>
      <c r="M61" s="152"/>
      <c r="N61" s="152">
        <f>2*$E$61*K17</f>
        <v>1467.4</v>
      </c>
      <c r="O61" s="152">
        <f>2*$E$61*L17</f>
        <v>1619.2</v>
      </c>
      <c r="P61" s="152">
        <f t="shared" si="21"/>
        <v>874.92000000000007</v>
      </c>
      <c r="Q61" s="153" t="s">
        <v>15</v>
      </c>
      <c r="R61" s="153" t="s">
        <v>15</v>
      </c>
      <c r="S61" s="153" t="s">
        <v>15</v>
      </c>
      <c r="T61" s="153" t="s">
        <v>15</v>
      </c>
      <c r="U61" s="153" t="s">
        <v>15</v>
      </c>
    </row>
    <row r="62" spans="2:21" s="84" customFormat="1" ht="15" customHeight="1" thickBot="1" x14ac:dyDescent="0.3">
      <c r="B62" s="375">
        <v>12</v>
      </c>
      <c r="C62" s="388" t="s">
        <v>435</v>
      </c>
      <c r="D62" s="375" t="s">
        <v>9</v>
      </c>
      <c r="E62" s="150">
        <v>0.25</v>
      </c>
      <c r="F62" s="151" t="s">
        <v>158</v>
      </c>
      <c r="G62" s="152">
        <f>2*$E$62*E15</f>
        <v>677.5</v>
      </c>
      <c r="H62" s="395">
        <f t="shared" ref="H62:P62" si="22">2*$E$62*F15</f>
        <v>677.5</v>
      </c>
      <c r="I62" s="396"/>
      <c r="J62" s="152">
        <f t="shared" si="22"/>
        <v>645</v>
      </c>
      <c r="K62" s="152">
        <f t="shared" si="22"/>
        <v>712.5</v>
      </c>
      <c r="L62" s="152">
        <f t="shared" si="22"/>
        <v>492</v>
      </c>
      <c r="M62" s="152"/>
      <c r="N62" s="152">
        <f>2*$E$62*K15</f>
        <v>759.5</v>
      </c>
      <c r="O62" s="152">
        <f>2*$E$62*L15</f>
        <v>797.5</v>
      </c>
      <c r="P62" s="152">
        <f t="shared" si="22"/>
        <v>453</v>
      </c>
      <c r="Q62" s="152">
        <f>E62*2*6885</f>
        <v>3442.5</v>
      </c>
      <c r="R62" s="152">
        <f>E62*2*4748</f>
        <v>2374</v>
      </c>
      <c r="S62" s="152">
        <f>E62*2*8188</f>
        <v>4094</v>
      </c>
      <c r="T62" s="152">
        <f>E62*2*929</f>
        <v>464.5</v>
      </c>
      <c r="U62" s="152">
        <f>E62*2*2278</f>
        <v>1139</v>
      </c>
    </row>
    <row r="63" spans="2:21" s="84" customFormat="1" ht="15" customHeight="1" thickBot="1" x14ac:dyDescent="0.3">
      <c r="B63" s="375"/>
      <c r="C63" s="388"/>
      <c r="D63" s="375"/>
      <c r="E63" s="150">
        <v>0.25</v>
      </c>
      <c r="F63" s="151" t="s">
        <v>444</v>
      </c>
      <c r="G63" s="152">
        <f>2*$E$63*E17</f>
        <v>747.5</v>
      </c>
      <c r="H63" s="395">
        <f t="shared" ref="H63:P63" si="23">2*$E$63*F17</f>
        <v>747.5</v>
      </c>
      <c r="I63" s="396"/>
      <c r="J63" s="152">
        <f t="shared" si="23"/>
        <v>677.5</v>
      </c>
      <c r="K63" s="152">
        <f t="shared" si="23"/>
        <v>748.5</v>
      </c>
      <c r="L63" s="152">
        <f t="shared" si="23"/>
        <v>517</v>
      </c>
      <c r="M63" s="152"/>
      <c r="N63" s="152">
        <f>2*$E$63*K17</f>
        <v>797.5</v>
      </c>
      <c r="O63" s="152">
        <f>2*$E$63*L17</f>
        <v>880</v>
      </c>
      <c r="P63" s="152">
        <f t="shared" si="23"/>
        <v>475.5</v>
      </c>
      <c r="Q63" s="153" t="s">
        <v>15</v>
      </c>
      <c r="R63" s="153" t="s">
        <v>15</v>
      </c>
      <c r="S63" s="153" t="s">
        <v>15</v>
      </c>
      <c r="T63" s="153" t="s">
        <v>15</v>
      </c>
      <c r="U63" s="153" t="s">
        <v>15</v>
      </c>
    </row>
    <row r="64" spans="2:21" s="84" customFormat="1" ht="15" customHeight="1" thickBot="1" x14ac:dyDescent="0.3">
      <c r="B64" s="375">
        <v>13</v>
      </c>
      <c r="C64" s="388" t="s">
        <v>436</v>
      </c>
      <c r="D64" s="375" t="s">
        <v>9</v>
      </c>
      <c r="E64" s="150">
        <v>0.2</v>
      </c>
      <c r="F64" s="151" t="s">
        <v>158</v>
      </c>
      <c r="G64" s="152">
        <f>2*$E$64*E15</f>
        <v>542</v>
      </c>
      <c r="H64" s="395">
        <f t="shared" ref="H64:P64" si="24">2*$E$64*F15</f>
        <v>542</v>
      </c>
      <c r="I64" s="396"/>
      <c r="J64" s="152">
        <f t="shared" si="24"/>
        <v>516</v>
      </c>
      <c r="K64" s="152">
        <f t="shared" si="24"/>
        <v>570</v>
      </c>
      <c r="L64" s="152">
        <f t="shared" si="24"/>
        <v>393.6</v>
      </c>
      <c r="M64" s="152"/>
      <c r="N64" s="152">
        <f>2*$E$64*K15</f>
        <v>607.6</v>
      </c>
      <c r="O64" s="152">
        <f>2*$E$64*L15</f>
        <v>638</v>
      </c>
      <c r="P64" s="152">
        <f t="shared" si="24"/>
        <v>362.40000000000003</v>
      </c>
      <c r="Q64" s="152">
        <f>E64*2*6885</f>
        <v>2754</v>
      </c>
      <c r="R64" s="152">
        <f>E64*2*4748</f>
        <v>1899.2</v>
      </c>
      <c r="S64" s="152">
        <f>E64*2*8188</f>
        <v>3275.2000000000003</v>
      </c>
      <c r="T64" s="152">
        <f>E64*2*929</f>
        <v>371.6</v>
      </c>
      <c r="U64" s="152">
        <f>E64*2*2278</f>
        <v>911.2</v>
      </c>
    </row>
    <row r="65" spans="2:21" s="84" customFormat="1" ht="15" customHeight="1" thickBot="1" x14ac:dyDescent="0.3">
      <c r="B65" s="375"/>
      <c r="C65" s="388"/>
      <c r="D65" s="375"/>
      <c r="E65" s="150">
        <v>0.2</v>
      </c>
      <c r="F65" s="151" t="s">
        <v>444</v>
      </c>
      <c r="G65" s="152">
        <f>2*$E$65*E17</f>
        <v>598</v>
      </c>
      <c r="H65" s="395">
        <f t="shared" ref="H65:P65" si="25">2*$E$65*F17</f>
        <v>598</v>
      </c>
      <c r="I65" s="396"/>
      <c r="J65" s="152">
        <f t="shared" si="25"/>
        <v>542</v>
      </c>
      <c r="K65" s="152">
        <f t="shared" si="25"/>
        <v>598.80000000000007</v>
      </c>
      <c r="L65" s="152">
        <f t="shared" si="25"/>
        <v>413.6</v>
      </c>
      <c r="M65" s="152"/>
      <c r="N65" s="152">
        <f>2*$E$65*K17</f>
        <v>638</v>
      </c>
      <c r="O65" s="152">
        <f>2*$E$65*L17</f>
        <v>704</v>
      </c>
      <c r="P65" s="152">
        <f t="shared" si="25"/>
        <v>380.40000000000003</v>
      </c>
      <c r="Q65" s="153" t="s">
        <v>15</v>
      </c>
      <c r="R65" s="153" t="s">
        <v>15</v>
      </c>
      <c r="S65" s="153" t="s">
        <v>15</v>
      </c>
      <c r="T65" s="153" t="s">
        <v>15</v>
      </c>
      <c r="U65" s="153" t="s">
        <v>15</v>
      </c>
    </row>
    <row r="66" spans="2:21" s="84" customFormat="1" ht="15" customHeight="1" thickBot="1" x14ac:dyDescent="0.3">
      <c r="B66" s="375">
        <v>14</v>
      </c>
      <c r="C66" s="388" t="s">
        <v>437</v>
      </c>
      <c r="D66" s="375" t="s">
        <v>9</v>
      </c>
      <c r="E66" s="150">
        <v>0.2</v>
      </c>
      <c r="F66" s="151" t="s">
        <v>158</v>
      </c>
      <c r="G66" s="152">
        <f>2*$E$66*E15</f>
        <v>542</v>
      </c>
      <c r="H66" s="395">
        <f t="shared" ref="H66:P66" si="26">2*$E$66*F15</f>
        <v>542</v>
      </c>
      <c r="I66" s="396"/>
      <c r="J66" s="152">
        <f t="shared" si="26"/>
        <v>516</v>
      </c>
      <c r="K66" s="152">
        <f t="shared" si="26"/>
        <v>570</v>
      </c>
      <c r="L66" s="152">
        <f t="shared" si="26"/>
        <v>393.6</v>
      </c>
      <c r="M66" s="152"/>
      <c r="N66" s="152">
        <f>2*$E$66*K15</f>
        <v>607.6</v>
      </c>
      <c r="O66" s="152">
        <f>2*$E$66*L15</f>
        <v>638</v>
      </c>
      <c r="P66" s="152">
        <f t="shared" si="26"/>
        <v>362.40000000000003</v>
      </c>
      <c r="Q66" s="152">
        <f>E66*2*6885</f>
        <v>2754</v>
      </c>
      <c r="R66" s="152">
        <f>E66*2*4748</f>
        <v>1899.2</v>
      </c>
      <c r="S66" s="152">
        <f>E66*2*8188</f>
        <v>3275.2000000000003</v>
      </c>
      <c r="T66" s="152">
        <f>E66*2*929</f>
        <v>371.6</v>
      </c>
      <c r="U66" s="152">
        <f>E66*2*2278</f>
        <v>911.2</v>
      </c>
    </row>
    <row r="67" spans="2:21" s="84" customFormat="1" ht="15" customHeight="1" thickBot="1" x14ac:dyDescent="0.3">
      <c r="B67" s="375"/>
      <c r="C67" s="388"/>
      <c r="D67" s="375"/>
      <c r="E67" s="150">
        <v>0.2</v>
      </c>
      <c r="F67" s="151" t="s">
        <v>444</v>
      </c>
      <c r="G67" s="152">
        <f>2*$E$67*E17</f>
        <v>598</v>
      </c>
      <c r="H67" s="395">
        <f t="shared" ref="H67:P67" si="27">2*$E$67*F17</f>
        <v>598</v>
      </c>
      <c r="I67" s="396"/>
      <c r="J67" s="152">
        <f t="shared" si="27"/>
        <v>542</v>
      </c>
      <c r="K67" s="152">
        <f t="shared" si="27"/>
        <v>598.80000000000007</v>
      </c>
      <c r="L67" s="152">
        <f t="shared" si="27"/>
        <v>413.6</v>
      </c>
      <c r="M67" s="152"/>
      <c r="N67" s="152">
        <f>2*$E$67*K17</f>
        <v>638</v>
      </c>
      <c r="O67" s="152">
        <f>2*$E$67*L17</f>
        <v>704</v>
      </c>
      <c r="P67" s="152">
        <f t="shared" si="27"/>
        <v>380.40000000000003</v>
      </c>
      <c r="Q67" s="153" t="s">
        <v>15</v>
      </c>
      <c r="R67" s="153" t="s">
        <v>15</v>
      </c>
      <c r="S67" s="153" t="s">
        <v>15</v>
      </c>
      <c r="T67" s="153" t="s">
        <v>15</v>
      </c>
      <c r="U67" s="153" t="s">
        <v>15</v>
      </c>
    </row>
    <row r="68" spans="2:21" s="84" customFormat="1" ht="15" customHeight="1" thickBot="1" x14ac:dyDescent="0.3">
      <c r="B68" s="375">
        <v>15</v>
      </c>
      <c r="C68" s="388" t="s">
        <v>438</v>
      </c>
      <c r="D68" s="375" t="s">
        <v>9</v>
      </c>
      <c r="E68" s="150">
        <v>0.2</v>
      </c>
      <c r="F68" s="151" t="s">
        <v>158</v>
      </c>
      <c r="G68" s="152">
        <f>2*$E$68*E15</f>
        <v>542</v>
      </c>
      <c r="H68" s="395">
        <f t="shared" ref="H68:P68" si="28">2*$E$68*F15</f>
        <v>542</v>
      </c>
      <c r="I68" s="396"/>
      <c r="J68" s="152">
        <f t="shared" si="28"/>
        <v>516</v>
      </c>
      <c r="K68" s="152">
        <f t="shared" si="28"/>
        <v>570</v>
      </c>
      <c r="L68" s="152">
        <f t="shared" si="28"/>
        <v>393.6</v>
      </c>
      <c r="M68" s="152"/>
      <c r="N68" s="152">
        <f>2*$E$68*K15</f>
        <v>607.6</v>
      </c>
      <c r="O68" s="152">
        <f>2*$E$68*L15</f>
        <v>638</v>
      </c>
      <c r="P68" s="152">
        <f t="shared" si="28"/>
        <v>362.40000000000003</v>
      </c>
      <c r="Q68" s="152">
        <f>E68*2*6885</f>
        <v>2754</v>
      </c>
      <c r="R68" s="152">
        <f>E68*2*4748</f>
        <v>1899.2</v>
      </c>
      <c r="S68" s="152">
        <f>E68*2*8188</f>
        <v>3275.2000000000003</v>
      </c>
      <c r="T68" s="152">
        <f>E68*2*929</f>
        <v>371.6</v>
      </c>
      <c r="U68" s="152">
        <f>E68*2*2278</f>
        <v>911.2</v>
      </c>
    </row>
    <row r="69" spans="2:21" s="84" customFormat="1" ht="15" customHeight="1" thickBot="1" x14ac:dyDescent="0.3">
      <c r="B69" s="375"/>
      <c r="C69" s="388"/>
      <c r="D69" s="375"/>
      <c r="E69" s="150">
        <v>0.2</v>
      </c>
      <c r="F69" s="151" t="s">
        <v>444</v>
      </c>
      <c r="G69" s="152">
        <f>2*$E$69*E17</f>
        <v>598</v>
      </c>
      <c r="H69" s="395">
        <f t="shared" ref="H69:P69" si="29">2*$E$69*F17</f>
        <v>598</v>
      </c>
      <c r="I69" s="396"/>
      <c r="J69" s="152">
        <f t="shared" si="29"/>
        <v>542</v>
      </c>
      <c r="K69" s="152">
        <f t="shared" si="29"/>
        <v>598.80000000000007</v>
      </c>
      <c r="L69" s="152">
        <f t="shared" si="29"/>
        <v>413.6</v>
      </c>
      <c r="M69" s="152"/>
      <c r="N69" s="152">
        <f>2*$E$69*K17</f>
        <v>638</v>
      </c>
      <c r="O69" s="152">
        <f>2*$E$69*L17</f>
        <v>704</v>
      </c>
      <c r="P69" s="152">
        <f t="shared" si="29"/>
        <v>380.40000000000003</v>
      </c>
      <c r="Q69" s="153" t="s">
        <v>15</v>
      </c>
      <c r="R69" s="153" t="s">
        <v>15</v>
      </c>
      <c r="S69" s="153" t="s">
        <v>15</v>
      </c>
      <c r="T69" s="153" t="s">
        <v>15</v>
      </c>
      <c r="U69" s="153" t="s">
        <v>15</v>
      </c>
    </row>
    <row r="70" spans="2:21" s="84" customFormat="1" ht="15" customHeight="1" thickBot="1" x14ac:dyDescent="0.3">
      <c r="B70" s="416">
        <v>16</v>
      </c>
      <c r="C70" s="390" t="s">
        <v>508</v>
      </c>
      <c r="D70" s="375" t="s">
        <v>9</v>
      </c>
      <c r="E70" s="150">
        <v>0.32</v>
      </c>
      <c r="F70" s="151" t="s">
        <v>158</v>
      </c>
      <c r="G70" s="152">
        <f t="shared" ref="G70:P70" si="30">2*$E$70*E15</f>
        <v>867.2</v>
      </c>
      <c r="H70" s="395">
        <f t="shared" si="30"/>
        <v>867.2</v>
      </c>
      <c r="I70" s="396"/>
      <c r="J70" s="152">
        <f t="shared" si="30"/>
        <v>825.6</v>
      </c>
      <c r="K70" s="152">
        <f t="shared" si="30"/>
        <v>912</v>
      </c>
      <c r="L70" s="152">
        <f t="shared" si="30"/>
        <v>629.76</v>
      </c>
      <c r="M70" s="152"/>
      <c r="N70" s="152">
        <f>2*$E$70*K15</f>
        <v>972.16</v>
      </c>
      <c r="O70" s="152">
        <f>2*$E$70*L15</f>
        <v>1020.8000000000001</v>
      </c>
      <c r="P70" s="152">
        <f t="shared" si="30"/>
        <v>579.84</v>
      </c>
      <c r="Q70" s="153">
        <f>E70*2*6885</f>
        <v>4406.4000000000005</v>
      </c>
      <c r="R70" s="153">
        <f>E70*2*4748</f>
        <v>3038.7200000000003</v>
      </c>
      <c r="S70" s="153">
        <f>E70*2*8188</f>
        <v>5240.32</v>
      </c>
      <c r="T70" s="153">
        <f>E70*2*929</f>
        <v>594.56000000000006</v>
      </c>
      <c r="U70" s="153">
        <f>E70*2*2278</f>
        <v>1457.92</v>
      </c>
    </row>
    <row r="71" spans="2:21" s="84" customFormat="1" ht="15.75" customHeight="1" thickBot="1" x14ac:dyDescent="0.3">
      <c r="B71" s="417"/>
      <c r="C71" s="391"/>
      <c r="D71" s="375"/>
      <c r="E71" s="150">
        <v>0.32</v>
      </c>
      <c r="F71" s="151" t="s">
        <v>444</v>
      </c>
      <c r="G71" s="152">
        <f t="shared" ref="G71:P71" si="31">2*$E$71*E17</f>
        <v>956.80000000000007</v>
      </c>
      <c r="H71" s="395">
        <f t="shared" si="31"/>
        <v>956.80000000000007</v>
      </c>
      <c r="I71" s="396"/>
      <c r="J71" s="152">
        <f t="shared" si="31"/>
        <v>867.2</v>
      </c>
      <c r="K71" s="152">
        <f t="shared" si="31"/>
        <v>958.08</v>
      </c>
      <c r="L71" s="152">
        <f t="shared" si="31"/>
        <v>661.76</v>
      </c>
      <c r="M71" s="152"/>
      <c r="N71" s="152">
        <f>2*$E$71*K17</f>
        <v>1020.8000000000001</v>
      </c>
      <c r="O71" s="152">
        <f>2*$E$71*L17</f>
        <v>1126.4000000000001</v>
      </c>
      <c r="P71" s="152">
        <f t="shared" si="31"/>
        <v>608.64</v>
      </c>
      <c r="Q71" s="153" t="s">
        <v>15</v>
      </c>
      <c r="R71" s="153" t="s">
        <v>15</v>
      </c>
      <c r="S71" s="153" t="s">
        <v>15</v>
      </c>
      <c r="T71" s="153" t="s">
        <v>15</v>
      </c>
      <c r="U71" s="153" t="s">
        <v>15</v>
      </c>
    </row>
    <row r="72" spans="2:21" s="84" customFormat="1" ht="15" customHeight="1" thickBot="1" x14ac:dyDescent="0.3">
      <c r="B72" s="375">
        <v>17</v>
      </c>
      <c r="C72" s="388" t="s">
        <v>439</v>
      </c>
      <c r="D72" s="375" t="s">
        <v>9</v>
      </c>
      <c r="E72" s="150">
        <v>0.25</v>
      </c>
      <c r="F72" s="151" t="s">
        <v>158</v>
      </c>
      <c r="G72" s="152">
        <f>2*$E$72*E15</f>
        <v>677.5</v>
      </c>
      <c r="H72" s="395">
        <f t="shared" ref="H72:P72" si="32">2*$E$72*F15</f>
        <v>677.5</v>
      </c>
      <c r="I72" s="396"/>
      <c r="J72" s="152">
        <f t="shared" si="32"/>
        <v>645</v>
      </c>
      <c r="K72" s="152">
        <f t="shared" si="32"/>
        <v>712.5</v>
      </c>
      <c r="L72" s="152">
        <f t="shared" si="32"/>
        <v>492</v>
      </c>
      <c r="M72" s="152"/>
      <c r="N72" s="152">
        <f>2*$E$72*K15</f>
        <v>759.5</v>
      </c>
      <c r="O72" s="152">
        <f>2*$E$72*L15</f>
        <v>797.5</v>
      </c>
      <c r="P72" s="152">
        <f t="shared" si="32"/>
        <v>453</v>
      </c>
      <c r="Q72" s="152">
        <f>E72*2*6885</f>
        <v>3442.5</v>
      </c>
      <c r="R72" s="152">
        <f>E72*2*4748</f>
        <v>2374</v>
      </c>
      <c r="S72" s="152">
        <f>E72*2*8188</f>
        <v>4094</v>
      </c>
      <c r="T72" s="152">
        <f>E72*2*929</f>
        <v>464.5</v>
      </c>
      <c r="U72" s="152">
        <f>E72*2*2278</f>
        <v>1139</v>
      </c>
    </row>
    <row r="73" spans="2:21" s="84" customFormat="1" ht="15" customHeight="1" thickBot="1" x14ac:dyDescent="0.3">
      <c r="B73" s="375"/>
      <c r="C73" s="388"/>
      <c r="D73" s="375"/>
      <c r="E73" s="150">
        <v>0.25</v>
      </c>
      <c r="F73" s="151" t="s">
        <v>444</v>
      </c>
      <c r="G73" s="152">
        <f>2*$E$73*E17</f>
        <v>747.5</v>
      </c>
      <c r="H73" s="395">
        <f t="shared" ref="H73:P73" si="33">2*$E$73*F17</f>
        <v>747.5</v>
      </c>
      <c r="I73" s="396"/>
      <c r="J73" s="152">
        <f t="shared" si="33"/>
        <v>677.5</v>
      </c>
      <c r="K73" s="152">
        <f t="shared" si="33"/>
        <v>748.5</v>
      </c>
      <c r="L73" s="152">
        <f t="shared" si="33"/>
        <v>517</v>
      </c>
      <c r="M73" s="152"/>
      <c r="N73" s="152">
        <f>2*$E$73*K17</f>
        <v>797.5</v>
      </c>
      <c r="O73" s="152">
        <f>2*$E$73*L17</f>
        <v>880</v>
      </c>
      <c r="P73" s="152">
        <f t="shared" si="33"/>
        <v>475.5</v>
      </c>
      <c r="Q73" s="153" t="s">
        <v>15</v>
      </c>
      <c r="R73" s="153" t="s">
        <v>15</v>
      </c>
      <c r="S73" s="153" t="s">
        <v>15</v>
      </c>
      <c r="T73" s="153" t="s">
        <v>15</v>
      </c>
      <c r="U73" s="153" t="s">
        <v>15</v>
      </c>
    </row>
    <row r="74" spans="2:21" s="84" customFormat="1" ht="15" customHeight="1" thickBot="1" x14ac:dyDescent="0.3">
      <c r="B74" s="375">
        <v>18</v>
      </c>
      <c r="C74" s="388" t="s">
        <v>440</v>
      </c>
      <c r="D74" s="375" t="s">
        <v>9</v>
      </c>
      <c r="E74" s="150">
        <v>0.19500000000000001</v>
      </c>
      <c r="F74" s="151" t="s">
        <v>158</v>
      </c>
      <c r="G74" s="152">
        <f>2*$E$74*E15</f>
        <v>528.45000000000005</v>
      </c>
      <c r="H74" s="395">
        <f t="shared" ref="H74:P74" si="34">2*$E$74*F15</f>
        <v>528.45000000000005</v>
      </c>
      <c r="I74" s="396"/>
      <c r="J74" s="152">
        <f t="shared" si="34"/>
        <v>503.1</v>
      </c>
      <c r="K74" s="152">
        <f t="shared" si="34"/>
        <v>555.75</v>
      </c>
      <c r="L74" s="152">
        <f t="shared" si="34"/>
        <v>383.76</v>
      </c>
      <c r="M74" s="152"/>
      <c r="N74" s="152">
        <f>2*$E$74*K15</f>
        <v>592.41</v>
      </c>
      <c r="O74" s="152">
        <f>2*$E$74*L15</f>
        <v>622.05000000000007</v>
      </c>
      <c r="P74" s="152">
        <f t="shared" si="34"/>
        <v>353.34000000000003</v>
      </c>
      <c r="Q74" s="152">
        <f>E74*2*6885</f>
        <v>2685.15</v>
      </c>
      <c r="R74" s="152">
        <f>E74*2*4748</f>
        <v>1851.72</v>
      </c>
      <c r="S74" s="152">
        <f>E74*2*8188</f>
        <v>3193.32</v>
      </c>
      <c r="T74" s="152">
        <f>E74*2*929</f>
        <v>362.31</v>
      </c>
      <c r="U74" s="152">
        <f>E74*2*2278</f>
        <v>888.42000000000007</v>
      </c>
    </row>
    <row r="75" spans="2:21" s="84" customFormat="1" ht="15" customHeight="1" thickBot="1" x14ac:dyDescent="0.3">
      <c r="B75" s="375"/>
      <c r="C75" s="388"/>
      <c r="D75" s="375"/>
      <c r="E75" s="150">
        <v>0.19500000000000001</v>
      </c>
      <c r="F75" s="151" t="s">
        <v>444</v>
      </c>
      <c r="G75" s="152">
        <f>2*$E$75*E17</f>
        <v>583.05000000000007</v>
      </c>
      <c r="H75" s="395">
        <f t="shared" ref="H75:P75" si="35">2*$E$75*F17</f>
        <v>583.05000000000007</v>
      </c>
      <c r="I75" s="396"/>
      <c r="J75" s="152">
        <f t="shared" si="35"/>
        <v>528.45000000000005</v>
      </c>
      <c r="K75" s="152">
        <f t="shared" si="35"/>
        <v>583.83000000000004</v>
      </c>
      <c r="L75" s="152">
        <f t="shared" si="35"/>
        <v>403.26</v>
      </c>
      <c r="M75" s="152"/>
      <c r="N75" s="152">
        <f>2*$E$75*K17</f>
        <v>622.05000000000007</v>
      </c>
      <c r="O75" s="152">
        <f>2*$E$75*L17</f>
        <v>686.4</v>
      </c>
      <c r="P75" s="152">
        <f t="shared" si="35"/>
        <v>370.89</v>
      </c>
      <c r="Q75" s="153" t="s">
        <v>15</v>
      </c>
      <c r="R75" s="153" t="s">
        <v>15</v>
      </c>
      <c r="S75" s="153" t="s">
        <v>15</v>
      </c>
      <c r="T75" s="153" t="s">
        <v>15</v>
      </c>
      <c r="U75" s="153" t="s">
        <v>15</v>
      </c>
    </row>
    <row r="76" spans="2:21" s="84" customFormat="1" ht="15" customHeight="1" thickBot="1" x14ac:dyDescent="0.3">
      <c r="B76" s="375">
        <v>19</v>
      </c>
      <c r="C76" s="388" t="s">
        <v>441</v>
      </c>
      <c r="D76" s="375" t="s">
        <v>9</v>
      </c>
      <c r="E76" s="150">
        <v>0.245</v>
      </c>
      <c r="F76" s="151" t="s">
        <v>158</v>
      </c>
      <c r="G76" s="152">
        <f>2*$E$76*E15</f>
        <v>663.94999999999993</v>
      </c>
      <c r="H76" s="395">
        <f t="shared" ref="H76:P76" si="36">2*$E$76*F15</f>
        <v>663.94999999999993</v>
      </c>
      <c r="I76" s="396"/>
      <c r="J76" s="152">
        <f t="shared" si="36"/>
        <v>632.1</v>
      </c>
      <c r="K76" s="152">
        <f t="shared" si="36"/>
        <v>698.25</v>
      </c>
      <c r="L76" s="152">
        <f t="shared" si="36"/>
        <v>482.15999999999997</v>
      </c>
      <c r="M76" s="152"/>
      <c r="N76" s="152">
        <f>2*$E$76*K15</f>
        <v>744.31</v>
      </c>
      <c r="O76" s="152">
        <f>2*$E$76*L15</f>
        <v>781.55</v>
      </c>
      <c r="P76" s="152">
        <f t="shared" si="36"/>
        <v>443.94</v>
      </c>
      <c r="Q76" s="152">
        <f>E76*2*6885</f>
        <v>3373.65</v>
      </c>
      <c r="R76" s="152">
        <f>E76*2*4748</f>
        <v>2326.52</v>
      </c>
      <c r="S76" s="152">
        <f>E76*2*8188</f>
        <v>4012.12</v>
      </c>
      <c r="T76" s="152">
        <f>E76*2*929</f>
        <v>455.21</v>
      </c>
      <c r="U76" s="152">
        <f>E76*2*2278</f>
        <v>1116.22</v>
      </c>
    </row>
    <row r="77" spans="2:21" s="84" customFormat="1" ht="15" customHeight="1" thickBot="1" x14ac:dyDescent="0.3">
      <c r="B77" s="375"/>
      <c r="C77" s="388"/>
      <c r="D77" s="375"/>
      <c r="E77" s="150">
        <v>0.245</v>
      </c>
      <c r="F77" s="151" t="s">
        <v>444</v>
      </c>
      <c r="G77" s="152">
        <f>2*$E$77*E17</f>
        <v>732.55</v>
      </c>
      <c r="H77" s="395">
        <f t="shared" ref="H77:P77" si="37">2*$E$77*F17</f>
        <v>732.55</v>
      </c>
      <c r="I77" s="396"/>
      <c r="J77" s="152">
        <f t="shared" si="37"/>
        <v>663.94999999999993</v>
      </c>
      <c r="K77" s="152">
        <f t="shared" si="37"/>
        <v>733.53</v>
      </c>
      <c r="L77" s="152">
        <f t="shared" si="37"/>
        <v>506.65999999999997</v>
      </c>
      <c r="M77" s="152"/>
      <c r="N77" s="152">
        <f>2*$E$77*K17</f>
        <v>781.55</v>
      </c>
      <c r="O77" s="152">
        <f>2*$E$77*L17</f>
        <v>862.4</v>
      </c>
      <c r="P77" s="152">
        <f t="shared" si="37"/>
        <v>465.99</v>
      </c>
      <c r="Q77" s="153" t="s">
        <v>15</v>
      </c>
      <c r="R77" s="153" t="s">
        <v>15</v>
      </c>
      <c r="S77" s="153" t="s">
        <v>15</v>
      </c>
      <c r="T77" s="153" t="s">
        <v>15</v>
      </c>
      <c r="U77" s="153" t="s">
        <v>15</v>
      </c>
    </row>
    <row r="78" spans="2:21" s="84" customFormat="1" ht="15" customHeight="1" thickBot="1" x14ac:dyDescent="0.3">
      <c r="B78" s="375">
        <v>20</v>
      </c>
      <c r="C78" s="388" t="s">
        <v>442</v>
      </c>
      <c r="D78" s="375" t="s">
        <v>9</v>
      </c>
      <c r="E78" s="150">
        <v>0.24</v>
      </c>
      <c r="F78" s="151" t="s">
        <v>158</v>
      </c>
      <c r="G78" s="152">
        <f>2*$E$78*E15</f>
        <v>650.4</v>
      </c>
      <c r="H78" s="395">
        <f t="shared" ref="H78:P78" si="38">2*$E$78*F15</f>
        <v>650.4</v>
      </c>
      <c r="I78" s="396"/>
      <c r="J78" s="152">
        <f t="shared" si="38"/>
        <v>619.19999999999993</v>
      </c>
      <c r="K78" s="152">
        <f t="shared" si="38"/>
        <v>684</v>
      </c>
      <c r="L78" s="152">
        <f t="shared" si="38"/>
        <v>472.32</v>
      </c>
      <c r="M78" s="152"/>
      <c r="N78" s="152">
        <f>2*$E$78*K15</f>
        <v>729.12</v>
      </c>
      <c r="O78" s="152">
        <f>2*$E$78*L15</f>
        <v>765.6</v>
      </c>
      <c r="P78" s="152">
        <f t="shared" si="38"/>
        <v>434.88</v>
      </c>
      <c r="Q78" s="152">
        <f>E78*2*6885</f>
        <v>3304.7999999999997</v>
      </c>
      <c r="R78" s="152">
        <f>E78*2*4748</f>
        <v>2279.04</v>
      </c>
      <c r="S78" s="152">
        <f>E78*2*8188</f>
        <v>3930.24</v>
      </c>
      <c r="T78" s="152">
        <f>E78*2*929</f>
        <v>445.91999999999996</v>
      </c>
      <c r="U78" s="152">
        <f>E78*2*2278</f>
        <v>1093.44</v>
      </c>
    </row>
    <row r="79" spans="2:21" s="84" customFormat="1" ht="15" customHeight="1" thickBot="1" x14ac:dyDescent="0.3">
      <c r="B79" s="375"/>
      <c r="C79" s="388"/>
      <c r="D79" s="375"/>
      <c r="E79" s="150">
        <v>0.24</v>
      </c>
      <c r="F79" s="151" t="s">
        <v>444</v>
      </c>
      <c r="G79" s="152">
        <f>2*$E$79*E17</f>
        <v>717.6</v>
      </c>
      <c r="H79" s="395">
        <f t="shared" ref="H79:L79" si="39">2*$E$79*F17</f>
        <v>717.6</v>
      </c>
      <c r="I79" s="396"/>
      <c r="J79" s="152">
        <f t="shared" si="39"/>
        <v>650.4</v>
      </c>
      <c r="K79" s="152">
        <f t="shared" si="39"/>
        <v>718.56</v>
      </c>
      <c r="L79" s="152">
        <f t="shared" si="39"/>
        <v>496.32</v>
      </c>
      <c r="M79" s="152"/>
      <c r="N79" s="152">
        <f>2*$E$79*K17</f>
        <v>765.6</v>
      </c>
      <c r="O79" s="152">
        <f>2*$E$79*L17</f>
        <v>844.8</v>
      </c>
      <c r="P79" s="152">
        <f>2*$E$79*N17</f>
        <v>456.47999999999996</v>
      </c>
      <c r="Q79" s="153" t="s">
        <v>15</v>
      </c>
      <c r="R79" s="153" t="s">
        <v>15</v>
      </c>
      <c r="S79" s="153" t="s">
        <v>15</v>
      </c>
      <c r="T79" s="153" t="s">
        <v>15</v>
      </c>
      <c r="U79" s="153" t="s">
        <v>15</v>
      </c>
    </row>
    <row r="81" spans="2:16" ht="27" customHeight="1" x14ac:dyDescent="0.3">
      <c r="B81" s="384" t="s">
        <v>506</v>
      </c>
      <c r="C81" s="385"/>
      <c r="D81" s="385"/>
      <c r="E81" s="385"/>
      <c r="F81" s="385"/>
      <c r="G81" s="385"/>
      <c r="H81" s="385"/>
      <c r="I81" s="385"/>
      <c r="J81" s="385"/>
      <c r="K81" s="385"/>
      <c r="L81" s="385"/>
      <c r="M81" s="385"/>
      <c r="N81" s="385"/>
      <c r="O81" s="385"/>
      <c r="P81" s="385"/>
    </row>
  </sheetData>
  <mergeCells count="196">
    <mergeCell ref="H64:I64"/>
    <mergeCell ref="H65:I65"/>
    <mergeCell ref="H66:I66"/>
    <mergeCell ref="H67:I67"/>
    <mergeCell ref="H68:I68"/>
    <mergeCell ref="H69:I69"/>
    <mergeCell ref="H79:I79"/>
    <mergeCell ref="H70:I70"/>
    <mergeCell ref="H71:I71"/>
    <mergeCell ref="H72:I72"/>
    <mergeCell ref="H73:I73"/>
    <mergeCell ref="H74:I74"/>
    <mergeCell ref="H75:I75"/>
    <mergeCell ref="H76:I76"/>
    <mergeCell ref="H77:I77"/>
    <mergeCell ref="H78:I78"/>
    <mergeCell ref="H55:I55"/>
    <mergeCell ref="H56:I56"/>
    <mergeCell ref="H57:I57"/>
    <mergeCell ref="H58:I58"/>
    <mergeCell ref="H59:I59"/>
    <mergeCell ref="H60:I60"/>
    <mergeCell ref="H61:I61"/>
    <mergeCell ref="H62:I62"/>
    <mergeCell ref="H63:I63"/>
    <mergeCell ref="H46:I46"/>
    <mergeCell ref="H47:I47"/>
    <mergeCell ref="H48:I48"/>
    <mergeCell ref="H49:I49"/>
    <mergeCell ref="H50:I50"/>
    <mergeCell ref="H51:I51"/>
    <mergeCell ref="H52:I52"/>
    <mergeCell ref="H53:I53"/>
    <mergeCell ref="H54:I54"/>
    <mergeCell ref="H17:H18"/>
    <mergeCell ref="H19:H20"/>
    <mergeCell ref="F10:G10"/>
    <mergeCell ref="F11:G11"/>
    <mergeCell ref="F12:G12"/>
    <mergeCell ref="F13:G13"/>
    <mergeCell ref="F14:G14"/>
    <mergeCell ref="F15:G16"/>
    <mergeCell ref="F17:G18"/>
    <mergeCell ref="F19:G20"/>
    <mergeCell ref="N17:N18"/>
    <mergeCell ref="J19:J20"/>
    <mergeCell ref="I19:I20"/>
    <mergeCell ref="H43:I43"/>
    <mergeCell ref="H44:I44"/>
    <mergeCell ref="K2:N2"/>
    <mergeCell ref="B70:B71"/>
    <mergeCell ref="B19:B20"/>
    <mergeCell ref="D19:D20"/>
    <mergeCell ref="E19:E20"/>
    <mergeCell ref="B15:B16"/>
    <mergeCell ref="D15:D16"/>
    <mergeCell ref="E15:E16"/>
    <mergeCell ref="H15:H16"/>
    <mergeCell ref="I15:I16"/>
    <mergeCell ref="B5:B14"/>
    <mergeCell ref="C5:C14"/>
    <mergeCell ref="D5:D14"/>
    <mergeCell ref="E5:P5"/>
    <mergeCell ref="J15:J16"/>
    <mergeCell ref="K15:K16"/>
    <mergeCell ref="L15:L16"/>
    <mergeCell ref="P12:P14"/>
    <mergeCell ref="P6:P11"/>
    <mergeCell ref="H45:I45"/>
    <mergeCell ref="N21:N22"/>
    <mergeCell ref="B40:B41"/>
    <mergeCell ref="B42:B43"/>
    <mergeCell ref="B44:B45"/>
    <mergeCell ref="F23:G24"/>
    <mergeCell ref="H35:I35"/>
    <mergeCell ref="H36:I36"/>
    <mergeCell ref="H37:I37"/>
    <mergeCell ref="H38:I38"/>
    <mergeCell ref="H39:I39"/>
    <mergeCell ref="H40:I40"/>
    <mergeCell ref="H41:I41"/>
    <mergeCell ref="H42:I42"/>
    <mergeCell ref="F21:G22"/>
    <mergeCell ref="C46:C47"/>
    <mergeCell ref="C48:C49"/>
    <mergeCell ref="C50:C51"/>
    <mergeCell ref="C52:C53"/>
    <mergeCell ref="C54:C55"/>
    <mergeCell ref="C70:C71"/>
    <mergeCell ref="B17:B18"/>
    <mergeCell ref="D17:D18"/>
    <mergeCell ref="E17:E18"/>
    <mergeCell ref="B23:B24"/>
    <mergeCell ref="D23:D24"/>
    <mergeCell ref="E23:E24"/>
    <mergeCell ref="C40:C41"/>
    <mergeCell ref="C42:C43"/>
    <mergeCell ref="C44:C45"/>
    <mergeCell ref="B30:B39"/>
    <mergeCell ref="C30:C39"/>
    <mergeCell ref="C78:C7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C66:C67"/>
    <mergeCell ref="C68:C69"/>
    <mergeCell ref="C72:C73"/>
    <mergeCell ref="C74:C75"/>
    <mergeCell ref="C76:C77"/>
    <mergeCell ref="C56:C57"/>
    <mergeCell ref="C58:C59"/>
    <mergeCell ref="C60:C61"/>
    <mergeCell ref="B81:P81"/>
    <mergeCell ref="D72:D73"/>
    <mergeCell ref="D74:D75"/>
    <mergeCell ref="D76:D77"/>
    <mergeCell ref="D78:D79"/>
    <mergeCell ref="Q31:Q39"/>
    <mergeCell ref="R31:R39"/>
    <mergeCell ref="S31:S39"/>
    <mergeCell ref="T31:T39"/>
    <mergeCell ref="B46:B47"/>
    <mergeCell ref="B48:B49"/>
    <mergeCell ref="B50:B51"/>
    <mergeCell ref="B52:B53"/>
    <mergeCell ref="B54:B55"/>
    <mergeCell ref="B56:B57"/>
    <mergeCell ref="B76:B77"/>
    <mergeCell ref="B78:B79"/>
    <mergeCell ref="B64:B65"/>
    <mergeCell ref="B66:B67"/>
    <mergeCell ref="B68:B69"/>
    <mergeCell ref="B72:B73"/>
    <mergeCell ref="B74:B75"/>
    <mergeCell ref="B58:B59"/>
    <mergeCell ref="B60:B61"/>
    <mergeCell ref="P33:P34"/>
    <mergeCell ref="D70:D71"/>
    <mergeCell ref="U31:U39"/>
    <mergeCell ref="G30:U30"/>
    <mergeCell ref="E30:E39"/>
    <mergeCell ref="D30:D39"/>
    <mergeCell ref="P23:P24"/>
    <mergeCell ref="O12:O14"/>
    <mergeCell ref="O6:O11"/>
    <mergeCell ref="B26:P26"/>
    <mergeCell ref="I23:I24"/>
    <mergeCell ref="J23:J24"/>
    <mergeCell ref="K23:K24"/>
    <mergeCell ref="L23:L24"/>
    <mergeCell ref="N23:N24"/>
    <mergeCell ref="O23:O24"/>
    <mergeCell ref="B21:B22"/>
    <mergeCell ref="C21:C22"/>
    <mergeCell ref="D21:D22"/>
    <mergeCell ref="E21:E22"/>
    <mergeCell ref="N15:N16"/>
    <mergeCell ref="B62:B63"/>
    <mergeCell ref="C62:C63"/>
    <mergeCell ref="C64:C65"/>
    <mergeCell ref="E6:M9"/>
    <mergeCell ref="M23:M24"/>
    <mergeCell ref="M15:M16"/>
    <mergeCell ref="M17:M18"/>
    <mergeCell ref="M19:M20"/>
    <mergeCell ref="M21:M22"/>
    <mergeCell ref="N6:N7"/>
    <mergeCell ref="N8:N9"/>
    <mergeCell ref="P31:P32"/>
    <mergeCell ref="H23:H24"/>
    <mergeCell ref="H21:H22"/>
    <mergeCell ref="I21:I22"/>
    <mergeCell ref="J21:J22"/>
    <mergeCell ref="K21:K22"/>
    <mergeCell ref="L21:L22"/>
    <mergeCell ref="F30:F39"/>
    <mergeCell ref="G31:O34"/>
    <mergeCell ref="K19:K20"/>
    <mergeCell ref="L19:L20"/>
    <mergeCell ref="N19:N20"/>
    <mergeCell ref="I17:I18"/>
    <mergeCell ref="J17:J18"/>
    <mergeCell ref="K17:K18"/>
    <mergeCell ref="L17:L18"/>
  </mergeCells>
  <hyperlinks>
    <hyperlink ref="K2" location="ОГЛАВЛЕНИЕ!A1" display="Назад в ОГЛАВЛЕНИЕ"/>
  </hyperlinks>
  <pageMargins left="0.31496062992125984" right="0.31496062992125984" top="0.35433070866141736" bottom="0.35433070866141736" header="0.31496062992125984" footer="0.31496062992125984"/>
  <pageSetup paperSize="9" scale="73" fitToHeight="4" orientation="landscape" horizontalDpi="4294967295" verticalDpi="4294967295" r:id="rId1"/>
  <ignoredErrors>
    <ignoredError sqref="N69:O69 K69:L6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B2:G37"/>
  <sheetViews>
    <sheetView zoomScale="115" zoomScaleNormal="115" workbookViewId="0">
      <selection activeCell="J20" sqref="J20"/>
    </sheetView>
  </sheetViews>
  <sheetFormatPr defaultRowHeight="14.4" x14ac:dyDescent="0.3"/>
  <cols>
    <col min="1" max="1" width="2.6640625" customWidth="1"/>
    <col min="2" max="2" width="6.5546875" customWidth="1"/>
    <col min="3" max="3" width="65.6640625" customWidth="1"/>
    <col min="4" max="4" width="6.33203125" hidden="1" customWidth="1"/>
    <col min="5" max="5" width="14.33203125" customWidth="1"/>
    <col min="6" max="6" width="3.44140625" customWidth="1"/>
    <col min="7" max="7" width="19.5546875" customWidth="1"/>
  </cols>
  <sheetData>
    <row r="2" spans="2:7" x14ac:dyDescent="0.3">
      <c r="B2" s="10" t="s">
        <v>174</v>
      </c>
      <c r="D2" s="22"/>
      <c r="E2" s="22"/>
    </row>
    <row r="3" spans="2:7" x14ac:dyDescent="0.3">
      <c r="B3" s="10"/>
      <c r="E3" s="10" t="s">
        <v>233</v>
      </c>
      <c r="G3" s="23" t="s">
        <v>423</v>
      </c>
    </row>
    <row r="4" spans="2:7" ht="15" thickBot="1" x14ac:dyDescent="0.35"/>
    <row r="5" spans="2:7" ht="30.6" x14ac:dyDescent="0.3">
      <c r="B5" s="260" t="s">
        <v>0</v>
      </c>
      <c r="C5" s="260" t="s">
        <v>1</v>
      </c>
      <c r="D5" s="260" t="s">
        <v>2</v>
      </c>
      <c r="E5" s="93" t="s">
        <v>175</v>
      </c>
    </row>
    <row r="6" spans="2:7" ht="15" thickBot="1" x14ac:dyDescent="0.35">
      <c r="B6" s="262"/>
      <c r="C6" s="262"/>
      <c r="D6" s="262"/>
      <c r="E6" s="94" t="s">
        <v>176</v>
      </c>
    </row>
    <row r="7" spans="2:7" ht="15" thickBot="1" x14ac:dyDescent="0.35">
      <c r="B7" s="86">
        <v>1</v>
      </c>
      <c r="C7" s="97" t="s">
        <v>177</v>
      </c>
      <c r="D7" s="25" t="s">
        <v>9</v>
      </c>
      <c r="E7" s="178">
        <v>661</v>
      </c>
    </row>
    <row r="8" spans="2:7" ht="15" thickBot="1" x14ac:dyDescent="0.35">
      <c r="B8" s="89">
        <v>2</v>
      </c>
      <c r="C8" s="97" t="s">
        <v>582</v>
      </c>
      <c r="D8" s="25" t="s">
        <v>9</v>
      </c>
      <c r="E8" s="178">
        <v>5</v>
      </c>
    </row>
    <row r="9" spans="2:7" ht="15" thickBot="1" x14ac:dyDescent="0.35">
      <c r="B9" s="86">
        <v>3</v>
      </c>
      <c r="C9" s="97" t="s">
        <v>178</v>
      </c>
      <c r="D9" s="25" t="s">
        <v>9</v>
      </c>
      <c r="E9" s="178">
        <v>546</v>
      </c>
    </row>
    <row r="10" spans="2:7" x14ac:dyDescent="0.3">
      <c r="B10" s="235">
        <v>4</v>
      </c>
      <c r="C10" s="95" t="s">
        <v>179</v>
      </c>
      <c r="D10" s="235" t="s">
        <v>9</v>
      </c>
      <c r="E10" s="247">
        <v>546</v>
      </c>
    </row>
    <row r="11" spans="2:7" ht="15" thickBot="1" x14ac:dyDescent="0.35">
      <c r="B11" s="236"/>
      <c r="C11" s="97" t="s">
        <v>180</v>
      </c>
      <c r="D11" s="236"/>
      <c r="E11" s="248"/>
    </row>
    <row r="12" spans="2:7" ht="23.4" thickBot="1" x14ac:dyDescent="0.35">
      <c r="B12" s="86">
        <v>5</v>
      </c>
      <c r="C12" s="97" t="s">
        <v>484</v>
      </c>
      <c r="D12" s="25" t="s">
        <v>9</v>
      </c>
      <c r="E12" s="178">
        <v>670</v>
      </c>
    </row>
    <row r="13" spans="2:7" x14ac:dyDescent="0.3">
      <c r="B13" s="235">
        <v>6</v>
      </c>
      <c r="C13" s="95" t="s">
        <v>485</v>
      </c>
      <c r="D13" s="235" t="s">
        <v>9</v>
      </c>
      <c r="E13" s="247" t="s">
        <v>737</v>
      </c>
    </row>
    <row r="14" spans="2:7" ht="15" thickBot="1" x14ac:dyDescent="0.35">
      <c r="B14" s="236"/>
      <c r="C14" s="97" t="s">
        <v>486</v>
      </c>
      <c r="D14" s="236"/>
      <c r="E14" s="248"/>
    </row>
    <row r="15" spans="2:7" ht="15" thickBot="1" x14ac:dyDescent="0.35">
      <c r="B15" s="86">
        <v>7</v>
      </c>
      <c r="C15" s="97" t="s">
        <v>181</v>
      </c>
      <c r="D15" s="25" t="s">
        <v>9</v>
      </c>
      <c r="E15" s="178">
        <v>1061</v>
      </c>
    </row>
    <row r="16" spans="2:7" ht="15" thickBot="1" x14ac:dyDescent="0.35">
      <c r="B16" s="86">
        <v>8</v>
      </c>
      <c r="C16" s="97" t="s">
        <v>182</v>
      </c>
      <c r="D16" s="25" t="s">
        <v>9</v>
      </c>
      <c r="E16" s="178">
        <v>1123</v>
      </c>
    </row>
    <row r="17" spans="2:5" ht="15" thickBot="1" x14ac:dyDescent="0.35">
      <c r="B17" s="86">
        <v>9</v>
      </c>
      <c r="C17" s="97" t="s">
        <v>183</v>
      </c>
      <c r="D17" s="25" t="s">
        <v>9</v>
      </c>
      <c r="E17" s="178">
        <v>629</v>
      </c>
    </row>
    <row r="18" spans="2:5" x14ac:dyDescent="0.3">
      <c r="B18" s="235">
        <v>10</v>
      </c>
      <c r="C18" s="187" t="s">
        <v>184</v>
      </c>
      <c r="D18" s="420" t="s">
        <v>9</v>
      </c>
      <c r="E18" s="247">
        <v>64</v>
      </c>
    </row>
    <row r="19" spans="2:5" x14ac:dyDescent="0.3">
      <c r="B19" s="266"/>
      <c r="C19" s="187" t="s">
        <v>742</v>
      </c>
      <c r="D19" s="421"/>
      <c r="E19" s="418"/>
    </row>
    <row r="20" spans="2:5" ht="15" thickBot="1" x14ac:dyDescent="0.35">
      <c r="B20" s="236"/>
      <c r="C20" s="97" t="s">
        <v>185</v>
      </c>
      <c r="D20" s="422"/>
      <c r="E20" s="248"/>
    </row>
    <row r="21" spans="2:5" x14ac:dyDescent="0.3">
      <c r="B21" s="235">
        <v>11</v>
      </c>
      <c r="C21" s="95" t="s">
        <v>186</v>
      </c>
      <c r="D21" s="235" t="s">
        <v>9</v>
      </c>
      <c r="E21" s="247">
        <v>64</v>
      </c>
    </row>
    <row r="22" spans="2:5" x14ac:dyDescent="0.3">
      <c r="B22" s="266"/>
      <c r="C22" s="95" t="s">
        <v>187</v>
      </c>
      <c r="D22" s="266"/>
      <c r="E22" s="418"/>
    </row>
    <row r="23" spans="2:5" x14ac:dyDescent="0.3">
      <c r="B23" s="266"/>
      <c r="C23" s="95" t="s">
        <v>188</v>
      </c>
      <c r="D23" s="266"/>
      <c r="E23" s="418"/>
    </row>
    <row r="24" spans="2:5" ht="15" thickBot="1" x14ac:dyDescent="0.35">
      <c r="B24" s="236"/>
      <c r="C24" s="97" t="s">
        <v>185</v>
      </c>
      <c r="D24" s="236"/>
      <c r="E24" s="248"/>
    </row>
    <row r="25" spans="2:5" x14ac:dyDescent="0.3">
      <c r="B25" s="235">
        <v>12</v>
      </c>
      <c r="C25" s="95" t="s">
        <v>189</v>
      </c>
      <c r="D25" s="235" t="s">
        <v>9</v>
      </c>
      <c r="E25" s="247">
        <v>328</v>
      </c>
    </row>
    <row r="26" spans="2:5" ht="15" thickBot="1" x14ac:dyDescent="0.35">
      <c r="B26" s="236"/>
      <c r="C26" s="97" t="s">
        <v>185</v>
      </c>
      <c r="D26" s="236"/>
      <c r="E26" s="248"/>
    </row>
    <row r="27" spans="2:5" x14ac:dyDescent="0.3">
      <c r="B27" s="235">
        <v>13</v>
      </c>
      <c r="C27" s="95" t="s">
        <v>190</v>
      </c>
      <c r="D27" s="235" t="s">
        <v>9</v>
      </c>
      <c r="E27" s="247">
        <v>58</v>
      </c>
    </row>
    <row r="28" spans="2:5" ht="15" thickBot="1" x14ac:dyDescent="0.35">
      <c r="B28" s="236"/>
      <c r="C28" s="97" t="s">
        <v>185</v>
      </c>
      <c r="D28" s="236"/>
      <c r="E28" s="248"/>
    </row>
    <row r="29" spans="2:5" x14ac:dyDescent="0.3">
      <c r="B29" s="235">
        <v>14</v>
      </c>
      <c r="C29" s="95" t="s">
        <v>191</v>
      </c>
      <c r="D29" s="235" t="s">
        <v>9</v>
      </c>
      <c r="E29" s="247">
        <v>236</v>
      </c>
    </row>
    <row r="30" spans="2:5" x14ac:dyDescent="0.3">
      <c r="B30" s="266"/>
      <c r="C30" s="95" t="s">
        <v>192</v>
      </c>
      <c r="D30" s="266"/>
      <c r="E30" s="418"/>
    </row>
    <row r="31" spans="2:5" x14ac:dyDescent="0.3">
      <c r="B31" s="266"/>
      <c r="C31" s="95" t="s">
        <v>188</v>
      </c>
      <c r="D31" s="266"/>
      <c r="E31" s="418"/>
    </row>
    <row r="32" spans="2:5" ht="15" thickBot="1" x14ac:dyDescent="0.35">
      <c r="B32" s="236"/>
      <c r="C32" s="97" t="s">
        <v>193</v>
      </c>
      <c r="D32" s="236"/>
      <c r="E32" s="248"/>
    </row>
    <row r="33" spans="2:5" x14ac:dyDescent="0.3">
      <c r="B33" s="235">
        <v>15</v>
      </c>
      <c r="C33" s="95" t="s">
        <v>194</v>
      </c>
      <c r="D33" s="235" t="s">
        <v>9</v>
      </c>
      <c r="E33" s="247">
        <v>366</v>
      </c>
    </row>
    <row r="34" spans="2:5" x14ac:dyDescent="0.3">
      <c r="B34" s="266"/>
      <c r="C34" s="95" t="s">
        <v>192</v>
      </c>
      <c r="D34" s="266"/>
      <c r="E34" s="418"/>
    </row>
    <row r="35" spans="2:5" ht="15" thickBot="1" x14ac:dyDescent="0.35">
      <c r="B35" s="236"/>
      <c r="C35" s="97" t="s">
        <v>193</v>
      </c>
      <c r="D35" s="236"/>
      <c r="E35" s="248"/>
    </row>
    <row r="37" spans="2:5" ht="51.6" customHeight="1" x14ac:dyDescent="0.3">
      <c r="B37" s="419" t="s">
        <v>487</v>
      </c>
      <c r="C37" s="419"/>
      <c r="D37" s="419"/>
      <c r="E37" s="419"/>
    </row>
  </sheetData>
  <mergeCells count="28">
    <mergeCell ref="B37:E37"/>
    <mergeCell ref="D18:D20"/>
    <mergeCell ref="E18:E20"/>
    <mergeCell ref="B21:B24"/>
    <mergeCell ref="D21:D24"/>
    <mergeCell ref="E21:E24"/>
    <mergeCell ref="B25:B26"/>
    <mergeCell ref="D25:D26"/>
    <mergeCell ref="E25:E26"/>
    <mergeCell ref="B27:B28"/>
    <mergeCell ref="D27:D28"/>
    <mergeCell ref="E27:E28"/>
    <mergeCell ref="B29:B32"/>
    <mergeCell ref="D29:D32"/>
    <mergeCell ref="E29:E32"/>
    <mergeCell ref="B33:B35"/>
    <mergeCell ref="B5:B6"/>
    <mergeCell ref="C5:C6"/>
    <mergeCell ref="D5:D6"/>
    <mergeCell ref="B10:B11"/>
    <mergeCell ref="D10:D11"/>
    <mergeCell ref="D33:D35"/>
    <mergeCell ref="E33:E35"/>
    <mergeCell ref="E10:E11"/>
    <mergeCell ref="B13:B14"/>
    <mergeCell ref="D13:D14"/>
    <mergeCell ref="E13:E14"/>
    <mergeCell ref="B18:B20"/>
  </mergeCells>
  <hyperlinks>
    <hyperlink ref="G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B2:I43"/>
  <sheetViews>
    <sheetView zoomScaleNormal="100" workbookViewId="0">
      <selection activeCell="J12" sqref="J12"/>
    </sheetView>
  </sheetViews>
  <sheetFormatPr defaultRowHeight="14.4" x14ac:dyDescent="0.3"/>
  <cols>
    <col min="1" max="1" width="2.6640625" customWidth="1"/>
    <col min="2" max="2" width="6.5546875" customWidth="1"/>
    <col min="3" max="3" width="38.6640625" customWidth="1"/>
    <col min="4" max="4" width="7.6640625" customWidth="1"/>
    <col min="5" max="5" width="12.109375" customWidth="1"/>
    <col min="6" max="6" width="13.109375" customWidth="1"/>
    <col min="7" max="7" width="12.6640625" customWidth="1"/>
    <col min="8" max="8" width="3.33203125" customWidth="1"/>
    <col min="9" max="9" width="23.33203125" customWidth="1"/>
  </cols>
  <sheetData>
    <row r="2" spans="2:9" x14ac:dyDescent="0.3">
      <c r="B2" s="10" t="s">
        <v>488</v>
      </c>
      <c r="F2" s="22"/>
      <c r="G2" s="22"/>
    </row>
    <row r="3" spans="2:9" x14ac:dyDescent="0.3">
      <c r="B3" s="10"/>
      <c r="G3" s="16" t="s">
        <v>232</v>
      </c>
      <c r="I3" s="23" t="s">
        <v>423</v>
      </c>
    </row>
    <row r="4" spans="2:9" ht="15" thickBot="1" x14ac:dyDescent="0.35"/>
    <row r="5" spans="2:9" ht="20.399999999999999" customHeight="1" thickBot="1" x14ac:dyDescent="0.35">
      <c r="B5" s="433" t="s">
        <v>0</v>
      </c>
      <c r="C5" s="352" t="s">
        <v>195</v>
      </c>
      <c r="D5" s="352" t="s">
        <v>2</v>
      </c>
      <c r="E5" s="431" t="s">
        <v>196</v>
      </c>
      <c r="F5" s="437"/>
      <c r="G5" s="432"/>
    </row>
    <row r="6" spans="2:9" ht="20.399999999999999" customHeight="1" thickBot="1" x14ac:dyDescent="0.35">
      <c r="B6" s="434"/>
      <c r="C6" s="436"/>
      <c r="D6" s="436"/>
      <c r="E6" s="352" t="s">
        <v>197</v>
      </c>
      <c r="F6" s="431" t="s">
        <v>198</v>
      </c>
      <c r="G6" s="432"/>
    </row>
    <row r="7" spans="2:9" ht="33.6" customHeight="1" thickBot="1" x14ac:dyDescent="0.35">
      <c r="B7" s="435"/>
      <c r="C7" s="353"/>
      <c r="D7" s="353"/>
      <c r="E7" s="353"/>
      <c r="F7" s="6" t="s">
        <v>199</v>
      </c>
      <c r="G7" s="6" t="s">
        <v>200</v>
      </c>
    </row>
    <row r="8" spans="2:9" x14ac:dyDescent="0.3">
      <c r="B8" s="428">
        <v>1</v>
      </c>
      <c r="C8" s="1" t="s">
        <v>201</v>
      </c>
      <c r="D8" s="425" t="s">
        <v>9</v>
      </c>
      <c r="E8" s="425">
        <v>29800</v>
      </c>
      <c r="F8" s="425">
        <v>35500</v>
      </c>
      <c r="G8" s="425">
        <v>43600</v>
      </c>
    </row>
    <row r="9" spans="2:9" x14ac:dyDescent="0.3">
      <c r="B9" s="429"/>
      <c r="C9" s="1" t="s">
        <v>202</v>
      </c>
      <c r="D9" s="426"/>
      <c r="E9" s="426"/>
      <c r="F9" s="426"/>
      <c r="G9" s="426"/>
    </row>
    <row r="10" spans="2:9" x14ac:dyDescent="0.3">
      <c r="B10" s="429"/>
      <c r="C10" s="1" t="s">
        <v>203</v>
      </c>
      <c r="D10" s="426"/>
      <c r="E10" s="426"/>
      <c r="F10" s="426"/>
      <c r="G10" s="426"/>
    </row>
    <row r="11" spans="2:9" ht="15" thickBot="1" x14ac:dyDescent="0.35">
      <c r="B11" s="430"/>
      <c r="C11" s="2" t="s">
        <v>204</v>
      </c>
      <c r="D11" s="427"/>
      <c r="E11" s="427"/>
      <c r="F11" s="427"/>
      <c r="G11" s="427"/>
    </row>
    <row r="12" spans="2:9" x14ac:dyDescent="0.3">
      <c r="B12" s="428">
        <v>2</v>
      </c>
      <c r="C12" s="1" t="s">
        <v>205</v>
      </c>
      <c r="D12" s="425" t="s">
        <v>9</v>
      </c>
      <c r="E12" s="425">
        <v>61200</v>
      </c>
      <c r="F12" s="425">
        <v>66800</v>
      </c>
      <c r="G12" s="425">
        <v>72500</v>
      </c>
    </row>
    <row r="13" spans="2:9" x14ac:dyDescent="0.3">
      <c r="B13" s="429"/>
      <c r="C13" s="1" t="s">
        <v>206</v>
      </c>
      <c r="D13" s="426"/>
      <c r="E13" s="426"/>
      <c r="F13" s="426"/>
      <c r="G13" s="426"/>
    </row>
    <row r="14" spans="2:9" ht="15" thickBot="1" x14ac:dyDescent="0.35">
      <c r="B14" s="430"/>
      <c r="C14" s="2" t="s">
        <v>207</v>
      </c>
      <c r="D14" s="427"/>
      <c r="E14" s="427"/>
      <c r="F14" s="427"/>
      <c r="G14" s="427"/>
    </row>
    <row r="15" spans="2:9" x14ac:dyDescent="0.3">
      <c r="B15" s="428">
        <v>3</v>
      </c>
      <c r="C15" s="1" t="s">
        <v>208</v>
      </c>
      <c r="D15" s="425" t="s">
        <v>9</v>
      </c>
      <c r="E15" s="425">
        <v>52900</v>
      </c>
      <c r="F15" s="425">
        <v>58550</v>
      </c>
      <c r="G15" s="425">
        <v>64200</v>
      </c>
    </row>
    <row r="16" spans="2:9" x14ac:dyDescent="0.3">
      <c r="B16" s="429"/>
      <c r="C16" s="1" t="s">
        <v>209</v>
      </c>
      <c r="D16" s="426"/>
      <c r="E16" s="426"/>
      <c r="F16" s="426"/>
      <c r="G16" s="426"/>
    </row>
    <row r="17" spans="2:7" ht="15" thickBot="1" x14ac:dyDescent="0.35">
      <c r="B17" s="430"/>
      <c r="C17" s="2" t="s">
        <v>210</v>
      </c>
      <c r="D17" s="427"/>
      <c r="E17" s="427"/>
      <c r="F17" s="427"/>
      <c r="G17" s="427"/>
    </row>
    <row r="18" spans="2:7" x14ac:dyDescent="0.3">
      <c r="B18" s="428">
        <v>4</v>
      </c>
      <c r="C18" s="1" t="s">
        <v>211</v>
      </c>
      <c r="D18" s="425" t="s">
        <v>9</v>
      </c>
      <c r="E18" s="425">
        <v>59600</v>
      </c>
      <c r="F18" s="425">
        <v>65300</v>
      </c>
      <c r="G18" s="425">
        <v>70900</v>
      </c>
    </row>
    <row r="19" spans="2:7" x14ac:dyDescent="0.3">
      <c r="B19" s="429"/>
      <c r="C19" s="1" t="s">
        <v>212</v>
      </c>
      <c r="D19" s="426"/>
      <c r="E19" s="426"/>
      <c r="F19" s="426"/>
      <c r="G19" s="426"/>
    </row>
    <row r="20" spans="2:7" ht="15" thickBot="1" x14ac:dyDescent="0.35">
      <c r="B20" s="430"/>
      <c r="C20" s="2" t="s">
        <v>213</v>
      </c>
      <c r="D20" s="427"/>
      <c r="E20" s="427"/>
      <c r="F20" s="427"/>
      <c r="G20" s="427"/>
    </row>
    <row r="21" spans="2:7" x14ac:dyDescent="0.3">
      <c r="B21" s="428">
        <v>5</v>
      </c>
      <c r="C21" s="1" t="s">
        <v>214</v>
      </c>
      <c r="D21" s="425" t="s">
        <v>9</v>
      </c>
      <c r="E21" s="425">
        <v>46600</v>
      </c>
      <c r="F21" s="425">
        <v>52400</v>
      </c>
      <c r="G21" s="425">
        <v>58000</v>
      </c>
    </row>
    <row r="22" spans="2:7" x14ac:dyDescent="0.3">
      <c r="B22" s="429"/>
      <c r="C22" s="1" t="s">
        <v>215</v>
      </c>
      <c r="D22" s="426"/>
      <c r="E22" s="426"/>
      <c r="F22" s="426"/>
      <c r="G22" s="426"/>
    </row>
    <row r="23" spans="2:7" ht="15" thickBot="1" x14ac:dyDescent="0.35">
      <c r="B23" s="430"/>
      <c r="C23" s="2" t="s">
        <v>216</v>
      </c>
      <c r="D23" s="427"/>
      <c r="E23" s="427"/>
      <c r="F23" s="427"/>
      <c r="G23" s="427"/>
    </row>
    <row r="24" spans="2:7" x14ac:dyDescent="0.3">
      <c r="B24" s="428">
        <v>6</v>
      </c>
      <c r="C24" s="1" t="s">
        <v>217</v>
      </c>
      <c r="D24" s="425" t="s">
        <v>9</v>
      </c>
      <c r="E24" s="425">
        <v>25200</v>
      </c>
      <c r="F24" s="425">
        <v>31000</v>
      </c>
      <c r="G24" s="425">
        <v>36800</v>
      </c>
    </row>
    <row r="25" spans="2:7" x14ac:dyDescent="0.3">
      <c r="B25" s="429"/>
      <c r="C25" s="1" t="s">
        <v>218</v>
      </c>
      <c r="D25" s="426"/>
      <c r="E25" s="426"/>
      <c r="F25" s="426"/>
      <c r="G25" s="426"/>
    </row>
    <row r="26" spans="2:7" x14ac:dyDescent="0.3">
      <c r="B26" s="429"/>
      <c r="C26" s="1" t="s">
        <v>219</v>
      </c>
      <c r="D26" s="426"/>
      <c r="E26" s="426"/>
      <c r="F26" s="426"/>
      <c r="G26" s="426"/>
    </row>
    <row r="27" spans="2:7" ht="15" thickBot="1" x14ac:dyDescent="0.35">
      <c r="B27" s="430"/>
      <c r="C27" s="2" t="s">
        <v>220</v>
      </c>
      <c r="D27" s="427"/>
      <c r="E27" s="427"/>
      <c r="F27" s="427"/>
      <c r="G27" s="427"/>
    </row>
    <row r="28" spans="2:7" x14ac:dyDescent="0.3">
      <c r="B28" s="428">
        <v>7</v>
      </c>
      <c r="C28" s="1" t="s">
        <v>221</v>
      </c>
      <c r="D28" s="425" t="s">
        <v>9</v>
      </c>
      <c r="E28" s="425">
        <v>25200</v>
      </c>
      <c r="F28" s="425">
        <v>31000</v>
      </c>
      <c r="G28" s="425">
        <v>36800</v>
      </c>
    </row>
    <row r="29" spans="2:7" x14ac:dyDescent="0.3">
      <c r="B29" s="429"/>
      <c r="C29" s="1" t="s">
        <v>218</v>
      </c>
      <c r="D29" s="426"/>
      <c r="E29" s="426"/>
      <c r="F29" s="426"/>
      <c r="G29" s="426"/>
    </row>
    <row r="30" spans="2:7" x14ac:dyDescent="0.3">
      <c r="B30" s="429"/>
      <c r="C30" s="1" t="s">
        <v>222</v>
      </c>
      <c r="D30" s="426"/>
      <c r="E30" s="426"/>
      <c r="F30" s="426"/>
      <c r="G30" s="426"/>
    </row>
    <row r="31" spans="2:7" ht="15" thickBot="1" x14ac:dyDescent="0.35">
      <c r="B31" s="430"/>
      <c r="C31" s="2" t="s">
        <v>223</v>
      </c>
      <c r="D31" s="427"/>
      <c r="E31" s="427"/>
      <c r="F31" s="427"/>
      <c r="G31" s="427"/>
    </row>
    <row r="32" spans="2:7" x14ac:dyDescent="0.3">
      <c r="B32" s="428">
        <v>8</v>
      </c>
      <c r="C32" s="1" t="s">
        <v>224</v>
      </c>
      <c r="D32" s="425" t="s">
        <v>9</v>
      </c>
      <c r="E32" s="425">
        <v>25200</v>
      </c>
      <c r="F32" s="425">
        <v>31000</v>
      </c>
      <c r="G32" s="425">
        <v>36800</v>
      </c>
    </row>
    <row r="33" spans="2:7" x14ac:dyDescent="0.3">
      <c r="B33" s="429"/>
      <c r="C33" s="1" t="s">
        <v>218</v>
      </c>
      <c r="D33" s="426"/>
      <c r="E33" s="426"/>
      <c r="F33" s="426"/>
      <c r="G33" s="426"/>
    </row>
    <row r="34" spans="2:7" ht="15" thickBot="1" x14ac:dyDescent="0.35">
      <c r="B34" s="430"/>
      <c r="C34" s="2" t="s">
        <v>225</v>
      </c>
      <c r="D34" s="427"/>
      <c r="E34" s="427"/>
      <c r="F34" s="427"/>
      <c r="G34" s="427"/>
    </row>
    <row r="35" spans="2:7" x14ac:dyDescent="0.3">
      <c r="B35" s="428">
        <v>9</v>
      </c>
      <c r="C35" s="1" t="s">
        <v>226</v>
      </c>
      <c r="D35" s="425" t="s">
        <v>9</v>
      </c>
      <c r="E35" s="425">
        <v>13400</v>
      </c>
      <c r="F35" s="425">
        <v>19200</v>
      </c>
      <c r="G35" s="425">
        <v>25000</v>
      </c>
    </row>
    <row r="36" spans="2:7" x14ac:dyDescent="0.3">
      <c r="B36" s="429"/>
      <c r="C36" s="1" t="s">
        <v>218</v>
      </c>
      <c r="D36" s="426"/>
      <c r="E36" s="426"/>
      <c r="F36" s="426"/>
      <c r="G36" s="426"/>
    </row>
    <row r="37" spans="2:7" x14ac:dyDescent="0.3">
      <c r="B37" s="429"/>
      <c r="C37" s="1" t="s">
        <v>227</v>
      </c>
      <c r="D37" s="426"/>
      <c r="E37" s="426"/>
      <c r="F37" s="426"/>
      <c r="G37" s="426"/>
    </row>
    <row r="38" spans="2:7" x14ac:dyDescent="0.3">
      <c r="B38" s="429"/>
      <c r="C38" s="1" t="s">
        <v>228</v>
      </c>
      <c r="D38" s="426"/>
      <c r="E38" s="426"/>
      <c r="F38" s="426"/>
      <c r="G38" s="426"/>
    </row>
    <row r="39" spans="2:7" ht="15" thickBot="1" x14ac:dyDescent="0.35">
      <c r="B39" s="430"/>
      <c r="C39" s="2" t="s">
        <v>229</v>
      </c>
      <c r="D39" s="427"/>
      <c r="E39" s="427"/>
      <c r="F39" s="427"/>
      <c r="G39" s="427"/>
    </row>
    <row r="40" spans="2:7" x14ac:dyDescent="0.3">
      <c r="B40" s="428">
        <v>10</v>
      </c>
      <c r="C40" s="1" t="s">
        <v>230</v>
      </c>
      <c r="D40" s="425" t="s">
        <v>9</v>
      </c>
      <c r="E40" s="425">
        <v>12600</v>
      </c>
      <c r="F40" s="425">
        <v>18400</v>
      </c>
      <c r="G40" s="425">
        <v>24200</v>
      </c>
    </row>
    <row r="41" spans="2:7" ht="15" thickBot="1" x14ac:dyDescent="0.35">
      <c r="B41" s="430"/>
      <c r="C41" s="2" t="s">
        <v>231</v>
      </c>
      <c r="D41" s="427"/>
      <c r="E41" s="427"/>
      <c r="F41" s="427"/>
      <c r="G41" s="427"/>
    </row>
    <row r="43" spans="2:7" ht="53.4" customHeight="1" x14ac:dyDescent="0.3">
      <c r="B43" s="423" t="s">
        <v>489</v>
      </c>
      <c r="C43" s="424"/>
      <c r="D43" s="424"/>
      <c r="E43" s="424"/>
      <c r="F43" s="424"/>
      <c r="G43" s="424"/>
    </row>
  </sheetData>
  <mergeCells count="57">
    <mergeCell ref="F15:F17"/>
    <mergeCell ref="G15:G17"/>
    <mergeCell ref="E6:E7"/>
    <mergeCell ref="F6:G6"/>
    <mergeCell ref="B8:B11"/>
    <mergeCell ref="D8:D11"/>
    <mergeCell ref="E8:E11"/>
    <mergeCell ref="F8:F11"/>
    <mergeCell ref="G8:G11"/>
    <mergeCell ref="B15:B17"/>
    <mergeCell ref="D15:D17"/>
    <mergeCell ref="E15:E17"/>
    <mergeCell ref="B5:B7"/>
    <mergeCell ref="C5:C7"/>
    <mergeCell ref="D5:D7"/>
    <mergeCell ref="E5:G5"/>
    <mergeCell ref="B12:B14"/>
    <mergeCell ref="D12:D14"/>
    <mergeCell ref="E12:E14"/>
    <mergeCell ref="F12:F14"/>
    <mergeCell ref="G12:G14"/>
    <mergeCell ref="F18:F20"/>
    <mergeCell ref="G18:G20"/>
    <mergeCell ref="B21:B23"/>
    <mergeCell ref="D21:D23"/>
    <mergeCell ref="E21:E23"/>
    <mergeCell ref="F21:F23"/>
    <mergeCell ref="G21:G23"/>
    <mergeCell ref="B18:B20"/>
    <mergeCell ref="D18:D20"/>
    <mergeCell ref="E18:E20"/>
    <mergeCell ref="F24:F27"/>
    <mergeCell ref="G24:G27"/>
    <mergeCell ref="B28:B31"/>
    <mergeCell ref="D28:D31"/>
    <mergeCell ref="E28:E31"/>
    <mergeCell ref="F28:F31"/>
    <mergeCell ref="G28:G31"/>
    <mergeCell ref="B24:B27"/>
    <mergeCell ref="D24:D27"/>
    <mergeCell ref="E24:E27"/>
    <mergeCell ref="B43:G43"/>
    <mergeCell ref="D32:D34"/>
    <mergeCell ref="E32:E34"/>
    <mergeCell ref="F32:F34"/>
    <mergeCell ref="G32:G34"/>
    <mergeCell ref="B35:B39"/>
    <mergeCell ref="D35:D39"/>
    <mergeCell ref="E35:E39"/>
    <mergeCell ref="F35:F39"/>
    <mergeCell ref="G35:G39"/>
    <mergeCell ref="B32:B34"/>
    <mergeCell ref="B40:B41"/>
    <mergeCell ref="D40:D41"/>
    <mergeCell ref="E40:E41"/>
    <mergeCell ref="F40:F41"/>
    <mergeCell ref="G40:G41"/>
  </mergeCells>
  <hyperlinks>
    <hyperlink ref="I3" location="ОГЛАВЛЕНИЕ!A1" display="Назад в ОГЛАВЛЕНИЕ"/>
  </hyperlinks>
  <pageMargins left="0.31496062992125984" right="0.31496062992125984" top="0.35433070866141736" bottom="0.35433070866141736"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B2:M45"/>
  <sheetViews>
    <sheetView zoomScale="115" zoomScaleNormal="115" workbookViewId="0">
      <selection activeCell="M14" sqref="M14"/>
    </sheetView>
  </sheetViews>
  <sheetFormatPr defaultRowHeight="14.4" x14ac:dyDescent="0.3"/>
  <cols>
    <col min="1" max="1" width="2.6640625" customWidth="1"/>
    <col min="2" max="2" width="6.5546875" customWidth="1"/>
    <col min="3" max="3" width="47.6640625" customWidth="1"/>
    <col min="4" max="4" width="7.6640625" customWidth="1"/>
    <col min="5" max="5" width="5.88671875" customWidth="1"/>
    <col min="6" max="6" width="7.44140625" customWidth="1"/>
    <col min="7" max="7" width="8.44140625" customWidth="1"/>
    <col min="12" max="12" width="3" customWidth="1"/>
    <col min="13" max="13" width="20.44140625" customWidth="1"/>
  </cols>
  <sheetData>
    <row r="2" spans="2:13" x14ac:dyDescent="0.3">
      <c r="B2" s="10" t="s">
        <v>240</v>
      </c>
      <c r="I2" s="22"/>
      <c r="J2" s="22"/>
      <c r="K2" s="22"/>
    </row>
    <row r="3" spans="2:13" x14ac:dyDescent="0.3">
      <c r="B3" s="10"/>
      <c r="K3" s="16" t="s">
        <v>239</v>
      </c>
      <c r="M3" s="23" t="s">
        <v>423</v>
      </c>
    </row>
    <row r="4" spans="2:13" ht="15" thickBot="1" x14ac:dyDescent="0.35"/>
    <row r="5" spans="2:13" ht="15" thickBot="1" x14ac:dyDescent="0.35">
      <c r="B5" s="352" t="s">
        <v>0</v>
      </c>
      <c r="C5" s="352" t="s">
        <v>241</v>
      </c>
      <c r="D5" s="440" t="s">
        <v>49</v>
      </c>
      <c r="E5" s="352" t="s">
        <v>2</v>
      </c>
      <c r="F5" s="431" t="s">
        <v>196</v>
      </c>
      <c r="G5" s="437"/>
      <c r="H5" s="437"/>
      <c r="I5" s="437"/>
      <c r="J5" s="437"/>
      <c r="K5" s="432"/>
    </row>
    <row r="6" spans="2:13" ht="55.2" customHeight="1" thickBot="1" x14ac:dyDescent="0.35">
      <c r="B6" s="436"/>
      <c r="C6" s="436"/>
      <c r="D6" s="441"/>
      <c r="E6" s="353"/>
      <c r="F6" s="13" t="s">
        <v>50</v>
      </c>
      <c r="G6" s="14" t="s">
        <v>242</v>
      </c>
      <c r="H6" s="14" t="s">
        <v>243</v>
      </c>
      <c r="I6" s="14" t="s">
        <v>244</v>
      </c>
      <c r="J6" s="14" t="s">
        <v>245</v>
      </c>
      <c r="K6" s="9" t="s">
        <v>273</v>
      </c>
    </row>
    <row r="7" spans="2:13" ht="15" customHeight="1" thickBot="1" x14ac:dyDescent="0.35">
      <c r="B7" s="425">
        <v>1</v>
      </c>
      <c r="C7" s="8" t="s">
        <v>275</v>
      </c>
      <c r="D7" s="425">
        <v>30</v>
      </c>
      <c r="E7" s="428" t="s">
        <v>9</v>
      </c>
      <c r="F7" s="3">
        <v>90</v>
      </c>
      <c r="G7" s="177">
        <v>277</v>
      </c>
      <c r="H7" s="178">
        <v>301</v>
      </c>
      <c r="I7" s="177">
        <v>736</v>
      </c>
      <c r="J7" s="177" t="s">
        <v>15</v>
      </c>
      <c r="K7" s="177">
        <v>212</v>
      </c>
    </row>
    <row r="8" spans="2:13" ht="15" thickBot="1" x14ac:dyDescent="0.35">
      <c r="B8" s="427"/>
      <c r="C8" s="15" t="s">
        <v>274</v>
      </c>
      <c r="D8" s="427"/>
      <c r="E8" s="430"/>
      <c r="F8" s="3">
        <v>100</v>
      </c>
      <c r="G8" s="177">
        <v>302</v>
      </c>
      <c r="H8" s="178">
        <v>331</v>
      </c>
      <c r="I8" s="177">
        <v>757</v>
      </c>
      <c r="J8" s="177" t="s">
        <v>15</v>
      </c>
      <c r="K8" s="177">
        <v>234</v>
      </c>
    </row>
    <row r="9" spans="2:13" ht="15" thickBot="1" x14ac:dyDescent="0.35">
      <c r="B9" s="425">
        <v>2</v>
      </c>
      <c r="C9" s="438" t="s">
        <v>246</v>
      </c>
      <c r="D9" s="4" t="s">
        <v>15</v>
      </c>
      <c r="E9" s="425" t="s">
        <v>9</v>
      </c>
      <c r="F9" s="12" t="s">
        <v>247</v>
      </c>
      <c r="G9" s="177">
        <v>57</v>
      </c>
      <c r="H9" s="178">
        <v>58</v>
      </c>
      <c r="I9" s="177" t="s">
        <v>15</v>
      </c>
      <c r="J9" s="177">
        <v>59</v>
      </c>
      <c r="K9" s="178">
        <v>57</v>
      </c>
    </row>
    <row r="10" spans="2:13" ht="15" thickBot="1" x14ac:dyDescent="0.35">
      <c r="B10" s="427"/>
      <c r="C10" s="439"/>
      <c r="D10" s="4" t="s">
        <v>15</v>
      </c>
      <c r="E10" s="427"/>
      <c r="F10" s="12" t="s">
        <v>248</v>
      </c>
      <c r="G10" s="177">
        <v>82</v>
      </c>
      <c r="H10" s="178">
        <v>83</v>
      </c>
      <c r="I10" s="177" t="s">
        <v>15</v>
      </c>
      <c r="J10" s="177">
        <v>85</v>
      </c>
      <c r="K10" s="178">
        <v>82</v>
      </c>
    </row>
    <row r="11" spans="2:13" ht="15" thickBot="1" x14ac:dyDescent="0.35">
      <c r="B11" s="425">
        <v>3</v>
      </c>
      <c r="C11" s="438" t="s">
        <v>249</v>
      </c>
      <c r="D11" s="4" t="s">
        <v>15</v>
      </c>
      <c r="E11" s="425" t="s">
        <v>9</v>
      </c>
      <c r="F11" s="12" t="s">
        <v>247</v>
      </c>
      <c r="G11" s="177">
        <v>81</v>
      </c>
      <c r="H11" s="178">
        <v>82</v>
      </c>
      <c r="I11" s="177" t="s">
        <v>15</v>
      </c>
      <c r="J11" s="177">
        <v>84</v>
      </c>
      <c r="K11" s="178">
        <v>81</v>
      </c>
    </row>
    <row r="12" spans="2:13" ht="15" thickBot="1" x14ac:dyDescent="0.35">
      <c r="B12" s="427"/>
      <c r="C12" s="439"/>
      <c r="D12" s="4" t="s">
        <v>15</v>
      </c>
      <c r="E12" s="427"/>
      <c r="F12" s="12" t="s">
        <v>248</v>
      </c>
      <c r="G12" s="177">
        <v>113</v>
      </c>
      <c r="H12" s="178">
        <v>114</v>
      </c>
      <c r="I12" s="177" t="s">
        <v>15</v>
      </c>
      <c r="J12" s="177">
        <v>118</v>
      </c>
      <c r="K12" s="178">
        <v>113</v>
      </c>
    </row>
    <row r="13" spans="2:13" ht="15" thickBot="1" x14ac:dyDescent="0.35">
      <c r="B13" s="425">
        <v>4</v>
      </c>
      <c r="C13" s="438" t="s">
        <v>250</v>
      </c>
      <c r="D13" s="4" t="s">
        <v>15</v>
      </c>
      <c r="E13" s="425" t="s">
        <v>9</v>
      </c>
      <c r="F13" s="12" t="s">
        <v>247</v>
      </c>
      <c r="G13" s="177" t="s">
        <v>15</v>
      </c>
      <c r="H13" s="178" t="s">
        <v>15</v>
      </c>
      <c r="I13" s="177">
        <v>107</v>
      </c>
      <c r="J13" s="177" t="s">
        <v>15</v>
      </c>
      <c r="K13" s="178" t="s">
        <v>15</v>
      </c>
    </row>
    <row r="14" spans="2:13" ht="15" thickBot="1" x14ac:dyDescent="0.35">
      <c r="B14" s="427"/>
      <c r="C14" s="439"/>
      <c r="D14" s="4" t="s">
        <v>15</v>
      </c>
      <c r="E14" s="427"/>
      <c r="F14" s="12" t="s">
        <v>248</v>
      </c>
      <c r="G14" s="177" t="s">
        <v>15</v>
      </c>
      <c r="H14" s="178" t="s">
        <v>15</v>
      </c>
      <c r="I14" s="177">
        <v>130</v>
      </c>
      <c r="J14" s="177" t="s">
        <v>15</v>
      </c>
      <c r="K14" s="178" t="s">
        <v>15</v>
      </c>
    </row>
    <row r="15" spans="2:13" ht="15" thickBot="1" x14ac:dyDescent="0.35">
      <c r="B15" s="425">
        <v>5</v>
      </c>
      <c r="C15" s="438" t="s">
        <v>251</v>
      </c>
      <c r="D15" s="4" t="s">
        <v>15</v>
      </c>
      <c r="E15" s="425" t="s">
        <v>9</v>
      </c>
      <c r="F15" s="12" t="s">
        <v>247</v>
      </c>
      <c r="G15" s="177" t="s">
        <v>15</v>
      </c>
      <c r="H15" s="178" t="s">
        <v>15</v>
      </c>
      <c r="I15" s="177">
        <v>149</v>
      </c>
      <c r="J15" s="177" t="s">
        <v>15</v>
      </c>
      <c r="K15" s="178" t="s">
        <v>15</v>
      </c>
    </row>
    <row r="16" spans="2:13" ht="15" thickBot="1" x14ac:dyDescent="0.35">
      <c r="B16" s="427"/>
      <c r="C16" s="439"/>
      <c r="D16" s="4" t="s">
        <v>15</v>
      </c>
      <c r="E16" s="427"/>
      <c r="F16" s="12" t="s">
        <v>248</v>
      </c>
      <c r="G16" s="177" t="s">
        <v>15</v>
      </c>
      <c r="H16" s="178" t="s">
        <v>15</v>
      </c>
      <c r="I16" s="177">
        <v>183</v>
      </c>
      <c r="J16" s="177" t="s">
        <v>15</v>
      </c>
      <c r="K16" s="178" t="s">
        <v>15</v>
      </c>
    </row>
    <row r="17" spans="2:11" ht="15" thickBot="1" x14ac:dyDescent="0.35">
      <c r="B17" s="7">
        <v>6</v>
      </c>
      <c r="C17" s="2" t="s">
        <v>252</v>
      </c>
      <c r="D17" s="4" t="s">
        <v>15</v>
      </c>
      <c r="E17" s="3" t="s">
        <v>9</v>
      </c>
      <c r="F17" s="3" t="s">
        <v>27</v>
      </c>
      <c r="G17" s="177">
        <v>142</v>
      </c>
      <c r="H17" s="178">
        <v>154</v>
      </c>
      <c r="I17" s="177">
        <v>357</v>
      </c>
      <c r="J17" s="177" t="s">
        <v>15</v>
      </c>
      <c r="K17" s="177">
        <v>133</v>
      </c>
    </row>
    <row r="18" spans="2:11" ht="15" thickBot="1" x14ac:dyDescent="0.35">
      <c r="B18" s="7">
        <v>7</v>
      </c>
      <c r="C18" s="2" t="s">
        <v>253</v>
      </c>
      <c r="D18" s="4" t="s">
        <v>15</v>
      </c>
      <c r="E18" s="3" t="s">
        <v>9</v>
      </c>
      <c r="F18" s="3" t="s">
        <v>27</v>
      </c>
      <c r="G18" s="272">
        <v>21</v>
      </c>
      <c r="H18" s="273"/>
      <c r="I18" s="273"/>
      <c r="J18" s="273"/>
      <c r="K18" s="274"/>
    </row>
    <row r="19" spans="2:11" ht="15" thickBot="1" x14ac:dyDescent="0.35">
      <c r="B19" s="425">
        <v>8</v>
      </c>
      <c r="C19" s="438" t="s">
        <v>254</v>
      </c>
      <c r="D19" s="425" t="s">
        <v>15</v>
      </c>
      <c r="E19" s="428" t="s">
        <v>9</v>
      </c>
      <c r="F19" s="3">
        <v>125</v>
      </c>
      <c r="G19" s="272">
        <v>24</v>
      </c>
      <c r="H19" s="273"/>
      <c r="I19" s="273"/>
      <c r="J19" s="273"/>
      <c r="K19" s="274"/>
    </row>
    <row r="20" spans="2:11" ht="15" thickBot="1" x14ac:dyDescent="0.35">
      <c r="B20" s="427"/>
      <c r="C20" s="439"/>
      <c r="D20" s="427"/>
      <c r="E20" s="430"/>
      <c r="F20" s="3">
        <v>150</v>
      </c>
      <c r="G20" s="272">
        <v>30</v>
      </c>
      <c r="H20" s="273"/>
      <c r="I20" s="273"/>
      <c r="J20" s="273"/>
      <c r="K20" s="274"/>
    </row>
    <row r="21" spans="2:11" ht="15" thickBot="1" x14ac:dyDescent="0.35">
      <c r="B21" s="425">
        <v>9</v>
      </c>
      <c r="C21" s="438" t="s">
        <v>255</v>
      </c>
      <c r="D21" s="425" t="s">
        <v>15</v>
      </c>
      <c r="E21" s="428" t="s">
        <v>9</v>
      </c>
      <c r="F21" s="3">
        <v>125</v>
      </c>
      <c r="G21" s="272">
        <v>44</v>
      </c>
      <c r="H21" s="273"/>
      <c r="I21" s="273"/>
      <c r="J21" s="273"/>
      <c r="K21" s="274"/>
    </row>
    <row r="22" spans="2:11" ht="15" thickBot="1" x14ac:dyDescent="0.35">
      <c r="B22" s="427"/>
      <c r="C22" s="439"/>
      <c r="D22" s="427"/>
      <c r="E22" s="430"/>
      <c r="F22" s="3">
        <v>150</v>
      </c>
      <c r="G22" s="272">
        <v>46</v>
      </c>
      <c r="H22" s="273"/>
      <c r="I22" s="273"/>
      <c r="J22" s="273"/>
      <c r="K22" s="274"/>
    </row>
    <row r="23" spans="2:11" ht="15" thickBot="1" x14ac:dyDescent="0.35">
      <c r="B23" s="425">
        <v>10</v>
      </c>
      <c r="C23" s="438" t="s">
        <v>256</v>
      </c>
      <c r="D23" s="425">
        <v>20</v>
      </c>
      <c r="E23" s="428" t="s">
        <v>9</v>
      </c>
      <c r="F23" s="3">
        <v>125</v>
      </c>
      <c r="G23" s="177">
        <v>225</v>
      </c>
      <c r="H23" s="178">
        <v>246</v>
      </c>
      <c r="I23" s="178">
        <v>718</v>
      </c>
      <c r="J23" s="188">
        <v>1450</v>
      </c>
      <c r="K23" s="178">
        <v>209</v>
      </c>
    </row>
    <row r="24" spans="2:11" ht="15" thickBot="1" x14ac:dyDescent="0.35">
      <c r="B24" s="427"/>
      <c r="C24" s="439"/>
      <c r="D24" s="427"/>
      <c r="E24" s="430"/>
      <c r="F24" s="3">
        <v>150</v>
      </c>
      <c r="G24" s="177">
        <v>234</v>
      </c>
      <c r="H24" s="178">
        <v>256</v>
      </c>
      <c r="I24" s="178">
        <v>793</v>
      </c>
      <c r="J24" s="178">
        <v>910</v>
      </c>
      <c r="K24" s="178">
        <v>212</v>
      </c>
    </row>
    <row r="25" spans="2:11" ht="15" thickBot="1" x14ac:dyDescent="0.35">
      <c r="B25" s="425">
        <v>11</v>
      </c>
      <c r="C25" s="438" t="s">
        <v>257</v>
      </c>
      <c r="D25" s="425" t="s">
        <v>15</v>
      </c>
      <c r="E25" s="428" t="s">
        <v>9</v>
      </c>
      <c r="F25" s="3">
        <v>125</v>
      </c>
      <c r="G25" s="177" t="s">
        <v>15</v>
      </c>
      <c r="H25" s="178" t="s">
        <v>15</v>
      </c>
      <c r="I25" s="178">
        <v>250</v>
      </c>
      <c r="J25" s="178" t="s">
        <v>15</v>
      </c>
      <c r="K25" s="178" t="s">
        <v>15</v>
      </c>
    </row>
    <row r="26" spans="2:11" ht="15" thickBot="1" x14ac:dyDescent="0.35">
      <c r="B26" s="427"/>
      <c r="C26" s="439"/>
      <c r="D26" s="427"/>
      <c r="E26" s="430"/>
      <c r="F26" s="3">
        <v>150</v>
      </c>
      <c r="G26" s="177" t="s">
        <v>15</v>
      </c>
      <c r="H26" s="178" t="s">
        <v>15</v>
      </c>
      <c r="I26" s="178">
        <v>250</v>
      </c>
      <c r="J26" s="178" t="s">
        <v>15</v>
      </c>
      <c r="K26" s="178" t="s">
        <v>15</v>
      </c>
    </row>
    <row r="27" spans="2:11" ht="15" thickBot="1" x14ac:dyDescent="0.35">
      <c r="B27" s="425">
        <v>12</v>
      </c>
      <c r="C27" s="438" t="s">
        <v>258</v>
      </c>
      <c r="D27" s="425" t="s">
        <v>15</v>
      </c>
      <c r="E27" s="428" t="s">
        <v>9</v>
      </c>
      <c r="F27" s="3">
        <v>125</v>
      </c>
      <c r="G27" s="177">
        <v>184</v>
      </c>
      <c r="H27" s="178">
        <v>184</v>
      </c>
      <c r="I27" s="178" t="s">
        <v>15</v>
      </c>
      <c r="J27" s="178" t="s">
        <v>15</v>
      </c>
      <c r="K27" s="178">
        <v>184</v>
      </c>
    </row>
    <row r="28" spans="2:11" ht="15" thickBot="1" x14ac:dyDescent="0.35">
      <c r="B28" s="427"/>
      <c r="C28" s="439"/>
      <c r="D28" s="427"/>
      <c r="E28" s="430"/>
      <c r="F28" s="3">
        <v>150</v>
      </c>
      <c r="G28" s="177">
        <v>184</v>
      </c>
      <c r="H28" s="178">
        <v>184</v>
      </c>
      <c r="I28" s="178" t="s">
        <v>15</v>
      </c>
      <c r="J28" s="178" t="s">
        <v>15</v>
      </c>
      <c r="K28" s="178">
        <v>184</v>
      </c>
    </row>
    <row r="29" spans="2:11" ht="15" thickBot="1" x14ac:dyDescent="0.35">
      <c r="B29" s="425">
        <v>13</v>
      </c>
      <c r="C29" s="438" t="s">
        <v>259</v>
      </c>
      <c r="D29" s="425" t="s">
        <v>15</v>
      </c>
      <c r="E29" s="428" t="s">
        <v>9</v>
      </c>
      <c r="F29" s="12" t="s">
        <v>247</v>
      </c>
      <c r="G29" s="178">
        <v>11</v>
      </c>
      <c r="H29" s="177">
        <v>11</v>
      </c>
      <c r="I29" s="178" t="s">
        <v>15</v>
      </c>
      <c r="J29" s="178" t="s">
        <v>15</v>
      </c>
      <c r="K29" s="178">
        <v>11</v>
      </c>
    </row>
    <row r="30" spans="2:11" ht="15" thickBot="1" x14ac:dyDescent="0.35">
      <c r="B30" s="427"/>
      <c r="C30" s="439"/>
      <c r="D30" s="427"/>
      <c r="E30" s="430"/>
      <c r="F30" s="12" t="s">
        <v>248</v>
      </c>
      <c r="G30" s="178">
        <v>11</v>
      </c>
      <c r="H30" s="177">
        <v>11</v>
      </c>
      <c r="I30" s="178" t="s">
        <v>15</v>
      </c>
      <c r="J30" s="178" t="s">
        <v>15</v>
      </c>
      <c r="K30" s="178">
        <v>11</v>
      </c>
    </row>
    <row r="31" spans="2:11" ht="15" thickBot="1" x14ac:dyDescent="0.35">
      <c r="B31" s="425">
        <v>14</v>
      </c>
      <c r="C31" s="438" t="s">
        <v>260</v>
      </c>
      <c r="D31" s="425" t="s">
        <v>15</v>
      </c>
      <c r="E31" s="428" t="s">
        <v>9</v>
      </c>
      <c r="F31" s="12" t="s">
        <v>247</v>
      </c>
      <c r="G31" s="178" t="s">
        <v>15</v>
      </c>
      <c r="H31" s="177" t="s">
        <v>15</v>
      </c>
      <c r="I31" s="178">
        <v>20</v>
      </c>
      <c r="J31" s="178">
        <v>20</v>
      </c>
      <c r="K31" s="178" t="s">
        <v>15</v>
      </c>
    </row>
    <row r="32" spans="2:11" ht="15" thickBot="1" x14ac:dyDescent="0.35">
      <c r="B32" s="427"/>
      <c r="C32" s="439"/>
      <c r="D32" s="427"/>
      <c r="E32" s="430"/>
      <c r="F32" s="12" t="s">
        <v>248</v>
      </c>
      <c r="G32" s="178" t="s">
        <v>15</v>
      </c>
      <c r="H32" s="177" t="s">
        <v>15</v>
      </c>
      <c r="I32" s="178">
        <v>23</v>
      </c>
      <c r="J32" s="178">
        <v>23</v>
      </c>
      <c r="K32" s="178" t="s">
        <v>15</v>
      </c>
    </row>
    <row r="33" spans="2:11" ht="15" thickBot="1" x14ac:dyDescent="0.35">
      <c r="B33" s="7">
        <v>15</v>
      </c>
      <c r="C33" s="2" t="s">
        <v>261</v>
      </c>
      <c r="D33" s="4" t="s">
        <v>15</v>
      </c>
      <c r="E33" s="3" t="s">
        <v>9</v>
      </c>
      <c r="F33" s="3" t="s">
        <v>27</v>
      </c>
      <c r="G33" s="178" t="s">
        <v>15</v>
      </c>
      <c r="H33" s="177" t="s">
        <v>15</v>
      </c>
      <c r="I33" s="178">
        <v>146</v>
      </c>
      <c r="J33" s="178" t="s">
        <v>15</v>
      </c>
      <c r="K33" s="178" t="s">
        <v>15</v>
      </c>
    </row>
    <row r="34" spans="2:11" ht="15" thickBot="1" x14ac:dyDescent="0.35">
      <c r="B34" s="7">
        <v>16</v>
      </c>
      <c r="C34" s="2" t="s">
        <v>262</v>
      </c>
      <c r="D34" s="4" t="s">
        <v>15</v>
      </c>
      <c r="E34" s="3" t="s">
        <v>9</v>
      </c>
      <c r="F34" s="3" t="s">
        <v>27</v>
      </c>
      <c r="G34" s="178">
        <v>128</v>
      </c>
      <c r="H34" s="177">
        <v>128</v>
      </c>
      <c r="I34" s="178" t="s">
        <v>15</v>
      </c>
      <c r="J34" s="178" t="s">
        <v>15</v>
      </c>
      <c r="K34" s="178">
        <v>128</v>
      </c>
    </row>
    <row r="35" spans="2:11" ht="15" thickBot="1" x14ac:dyDescent="0.35">
      <c r="B35" s="7">
        <v>17</v>
      </c>
      <c r="C35" s="2" t="s">
        <v>263</v>
      </c>
      <c r="D35" s="4" t="s">
        <v>15</v>
      </c>
      <c r="E35" s="3" t="s">
        <v>9</v>
      </c>
      <c r="F35" s="3" t="s">
        <v>27</v>
      </c>
      <c r="G35" s="178" t="s">
        <v>15</v>
      </c>
      <c r="H35" s="177" t="s">
        <v>15</v>
      </c>
      <c r="I35" s="178">
        <v>146</v>
      </c>
      <c r="J35" s="178" t="s">
        <v>15</v>
      </c>
      <c r="K35" s="178" t="s">
        <v>15</v>
      </c>
    </row>
    <row r="36" spans="2:11" ht="15" thickBot="1" x14ac:dyDescent="0.35">
      <c r="B36" s="7">
        <v>18</v>
      </c>
      <c r="C36" s="2" t="s">
        <v>264</v>
      </c>
      <c r="D36" s="4" t="s">
        <v>15</v>
      </c>
      <c r="E36" s="3" t="s">
        <v>9</v>
      </c>
      <c r="F36" s="3" t="s">
        <v>27</v>
      </c>
      <c r="G36" s="178">
        <v>130</v>
      </c>
      <c r="H36" s="177">
        <v>130</v>
      </c>
      <c r="I36" s="178" t="s">
        <v>15</v>
      </c>
      <c r="J36" s="178" t="s">
        <v>15</v>
      </c>
      <c r="K36" s="178">
        <v>130</v>
      </c>
    </row>
    <row r="37" spans="2:11" ht="15" thickBot="1" x14ac:dyDescent="0.35">
      <c r="B37" s="7">
        <v>19</v>
      </c>
      <c r="C37" s="2" t="s">
        <v>265</v>
      </c>
      <c r="D37" s="4" t="s">
        <v>15</v>
      </c>
      <c r="E37" s="3" t="s">
        <v>9</v>
      </c>
      <c r="F37" s="3" t="s">
        <v>27</v>
      </c>
      <c r="G37" s="177">
        <v>13</v>
      </c>
      <c r="H37" s="178">
        <v>13</v>
      </c>
      <c r="I37" s="177" t="s">
        <v>15</v>
      </c>
      <c r="J37" s="177" t="s">
        <v>15</v>
      </c>
      <c r="K37" s="177" t="s">
        <v>15</v>
      </c>
    </row>
    <row r="38" spans="2:11" ht="15" thickBot="1" x14ac:dyDescent="0.35">
      <c r="B38" s="7">
        <v>20</v>
      </c>
      <c r="C38" s="2" t="s">
        <v>266</v>
      </c>
      <c r="D38" s="4" t="s">
        <v>15</v>
      </c>
      <c r="E38" s="3" t="s">
        <v>9</v>
      </c>
      <c r="F38" s="3" t="s">
        <v>27</v>
      </c>
      <c r="G38" s="177" t="s">
        <v>15</v>
      </c>
      <c r="H38" s="178" t="s">
        <v>15</v>
      </c>
      <c r="I38" s="177">
        <v>23</v>
      </c>
      <c r="J38" s="177" t="s">
        <v>15</v>
      </c>
      <c r="K38" s="177" t="s">
        <v>15</v>
      </c>
    </row>
    <row r="39" spans="2:11" ht="15" thickBot="1" x14ac:dyDescent="0.35">
      <c r="B39" s="86">
        <v>21</v>
      </c>
      <c r="C39" s="97" t="s">
        <v>267</v>
      </c>
      <c r="D39" s="25" t="s">
        <v>15</v>
      </c>
      <c r="E39" s="96" t="s">
        <v>9</v>
      </c>
      <c r="F39" s="96" t="s">
        <v>27</v>
      </c>
      <c r="G39" s="177" t="s">
        <v>15</v>
      </c>
      <c r="H39" s="178" t="s">
        <v>15</v>
      </c>
      <c r="I39" s="177" t="s">
        <v>15</v>
      </c>
      <c r="J39" s="177" t="s">
        <v>15</v>
      </c>
      <c r="K39" s="178">
        <v>13</v>
      </c>
    </row>
    <row r="40" spans="2:11" ht="15" thickBot="1" x14ac:dyDescent="0.35">
      <c r="B40" s="26">
        <v>22</v>
      </c>
      <c r="C40" s="100" t="s">
        <v>490</v>
      </c>
      <c r="D40" s="101" t="s">
        <v>15</v>
      </c>
      <c r="E40" s="98" t="s">
        <v>9</v>
      </c>
      <c r="F40" s="98" t="s">
        <v>15</v>
      </c>
      <c r="G40" s="197" t="s">
        <v>15</v>
      </c>
      <c r="H40" s="198" t="s">
        <v>15</v>
      </c>
      <c r="I40" s="197">
        <v>9</v>
      </c>
      <c r="J40" s="197" t="s">
        <v>15</v>
      </c>
      <c r="K40" s="198" t="s">
        <v>15</v>
      </c>
    </row>
    <row r="41" spans="2:11" ht="15" thickBot="1" x14ac:dyDescent="0.35">
      <c r="B41" s="86">
        <v>23</v>
      </c>
      <c r="C41" s="97" t="s">
        <v>268</v>
      </c>
      <c r="D41" s="25"/>
      <c r="E41" s="96" t="s">
        <v>9</v>
      </c>
      <c r="F41" s="96" t="s">
        <v>15</v>
      </c>
      <c r="G41" s="177">
        <v>6</v>
      </c>
      <c r="H41" s="178">
        <v>6</v>
      </c>
      <c r="I41" s="177" t="s">
        <v>15</v>
      </c>
      <c r="J41" s="177">
        <v>6</v>
      </c>
      <c r="K41" s="178">
        <v>6</v>
      </c>
    </row>
    <row r="42" spans="2:11" ht="15" thickBot="1" x14ac:dyDescent="0.35">
      <c r="B42" s="86">
        <v>24</v>
      </c>
      <c r="C42" s="97" t="s">
        <v>269</v>
      </c>
      <c r="D42" s="25"/>
      <c r="E42" s="96" t="s">
        <v>9</v>
      </c>
      <c r="F42" s="96" t="s">
        <v>15</v>
      </c>
      <c r="G42" s="177">
        <v>5</v>
      </c>
      <c r="H42" s="178">
        <v>5</v>
      </c>
      <c r="I42" s="177" t="s">
        <v>15</v>
      </c>
      <c r="J42" s="177">
        <v>5</v>
      </c>
      <c r="K42" s="178">
        <v>5</v>
      </c>
    </row>
    <row r="43" spans="2:11" ht="15" thickBot="1" x14ac:dyDescent="0.35">
      <c r="B43" s="86">
        <v>25</v>
      </c>
      <c r="C43" s="97" t="s">
        <v>270</v>
      </c>
      <c r="D43" s="25"/>
      <c r="E43" s="96" t="s">
        <v>9</v>
      </c>
      <c r="F43" s="96" t="s">
        <v>15</v>
      </c>
      <c r="G43" s="177">
        <v>7</v>
      </c>
      <c r="H43" s="178">
        <v>7</v>
      </c>
      <c r="I43" s="177" t="s">
        <v>15</v>
      </c>
      <c r="J43" s="177">
        <v>7</v>
      </c>
      <c r="K43" s="178">
        <v>7</v>
      </c>
    </row>
    <row r="44" spans="2:11" ht="15" thickBot="1" x14ac:dyDescent="0.35">
      <c r="B44" s="24">
        <v>26</v>
      </c>
      <c r="C44" s="2" t="s">
        <v>271</v>
      </c>
      <c r="D44" s="4"/>
      <c r="E44" s="3" t="s">
        <v>9</v>
      </c>
      <c r="F44" s="3" t="s">
        <v>15</v>
      </c>
      <c r="G44" s="177" t="s">
        <v>15</v>
      </c>
      <c r="H44" s="178" t="s">
        <v>15</v>
      </c>
      <c r="I44" s="177">
        <v>12</v>
      </c>
      <c r="J44" s="177" t="s">
        <v>15</v>
      </c>
      <c r="K44" s="178" t="s">
        <v>15</v>
      </c>
    </row>
    <row r="45" spans="2:11" ht="15" thickBot="1" x14ac:dyDescent="0.35">
      <c r="B45" s="24">
        <v>27</v>
      </c>
      <c r="C45" s="2" t="s">
        <v>272</v>
      </c>
      <c r="D45" s="4"/>
      <c r="E45" s="3" t="s">
        <v>9</v>
      </c>
      <c r="F45" s="3" t="s">
        <v>15</v>
      </c>
      <c r="G45" s="177" t="s">
        <v>15</v>
      </c>
      <c r="H45" s="178" t="s">
        <v>15</v>
      </c>
      <c r="I45" s="177">
        <v>13</v>
      </c>
      <c r="J45" s="177" t="s">
        <v>15</v>
      </c>
      <c r="K45" s="178" t="s">
        <v>15</v>
      </c>
    </row>
  </sheetData>
  <mergeCells count="53">
    <mergeCell ref="F5:K5"/>
    <mergeCell ref="B7:B8"/>
    <mergeCell ref="D7:D8"/>
    <mergeCell ref="E7:E8"/>
    <mergeCell ref="E5:E6"/>
    <mergeCell ref="B5:B6"/>
    <mergeCell ref="C5:C6"/>
    <mergeCell ref="D5:D6"/>
    <mergeCell ref="B9:B10"/>
    <mergeCell ref="C9:C10"/>
    <mergeCell ref="E9:E10"/>
    <mergeCell ref="B11:B12"/>
    <mergeCell ref="C11:C12"/>
    <mergeCell ref="E11:E12"/>
    <mergeCell ref="B13:B14"/>
    <mergeCell ref="C13:C14"/>
    <mergeCell ref="E13:E14"/>
    <mergeCell ref="B15:B16"/>
    <mergeCell ref="C15:C16"/>
    <mergeCell ref="E15:E16"/>
    <mergeCell ref="G18:K18"/>
    <mergeCell ref="B19:B20"/>
    <mergeCell ref="C19:C20"/>
    <mergeCell ref="D19:D20"/>
    <mergeCell ref="E19:E20"/>
    <mergeCell ref="G19:K19"/>
    <mergeCell ref="G20:K20"/>
    <mergeCell ref="B21:B22"/>
    <mergeCell ref="C21:C22"/>
    <mergeCell ref="D21:D22"/>
    <mergeCell ref="E21:E22"/>
    <mergeCell ref="G21:K21"/>
    <mergeCell ref="G22:K22"/>
    <mergeCell ref="B23:B24"/>
    <mergeCell ref="C23:C24"/>
    <mergeCell ref="D23:D24"/>
    <mergeCell ref="E23:E24"/>
    <mergeCell ref="B25:B26"/>
    <mergeCell ref="C25:C26"/>
    <mergeCell ref="D25:D26"/>
    <mergeCell ref="E25:E26"/>
    <mergeCell ref="B31:B32"/>
    <mergeCell ref="C31:C32"/>
    <mergeCell ref="D31:D32"/>
    <mergeCell ref="E31:E32"/>
    <mergeCell ref="B27:B28"/>
    <mergeCell ref="C27:C28"/>
    <mergeCell ref="D27:D28"/>
    <mergeCell ref="E27:E28"/>
    <mergeCell ref="B29:B30"/>
    <mergeCell ref="C29:C30"/>
    <mergeCell ref="D29:D30"/>
    <mergeCell ref="E29:E30"/>
  </mergeCells>
  <hyperlinks>
    <hyperlink ref="M3" location="ОГЛАВЛЕНИЕ!A1" display="Назад в ОГЛАВЛЕНИЕ"/>
  </hyperlink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ОГЛАВЛЕНИЕ</vt:lpstr>
      <vt:lpstr>ВС PURAL (PURAL MATT) RAL (1)</vt:lpstr>
      <vt:lpstr>ВС Медь,Цинк-Титан,Оцинк. (1а)</vt:lpstr>
      <vt:lpstr>Колпаки (2)</vt:lpstr>
      <vt:lpstr>Комплектующие для кровли (3)</vt:lpstr>
      <vt:lpstr>Фартуки (гладкие листы) (3а)</vt:lpstr>
      <vt:lpstr>Аксессуары (4)</vt:lpstr>
      <vt:lpstr>Шпили (5)</vt:lpstr>
      <vt:lpstr>Комплектующие для ВС (6)</vt:lpstr>
      <vt:lpstr>Под заказ (7)</vt:lpstr>
      <vt:lpstr>Стенды (8)</vt:lpstr>
      <vt:lpstr>Софиты (9)</vt:lpstr>
      <vt:lpstr>ФАСАДЫ (10)</vt:lpstr>
      <vt:lpstr>Подсистема (11)</vt:lpstr>
      <vt:lpstr>Черепица (12)</vt:lpstr>
      <vt:lpstr>Обозначение цветов (13)</vt:lpstr>
      <vt:lpstr>'Аксессуары (4)'!Область_печати</vt:lpstr>
      <vt:lpstr>'ВС PURAL (PURAL MATT) RAL (1)'!Область_печати</vt:lpstr>
      <vt:lpstr>'ВС Медь,Цинк-Титан,Оцинк. (1а)'!Область_печати</vt:lpstr>
      <vt:lpstr>'Комплектующие для кровли (3)'!Область_печати</vt:lpstr>
      <vt:lpstr>'Обозначение цветов (13)'!Область_печати</vt:lpstr>
      <vt:lpstr>ОГЛАВЛЕНИЕ!Область_печати</vt:lpstr>
      <vt:lpstr>'Под заказ (7)'!Область_печати</vt:lpstr>
      <vt:lpstr>'Софиты (9)'!Область_печати</vt:lpstr>
      <vt:lpstr>'Стенды (8)'!Область_печати</vt:lpstr>
      <vt:lpstr>'Шпили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Дмитрий</cp:lastModifiedBy>
  <cp:lastPrinted>2020-04-10T14:13:56Z</cp:lastPrinted>
  <dcterms:created xsi:type="dcterms:W3CDTF">2019-04-24T18:30:18Z</dcterms:created>
  <dcterms:modified xsi:type="dcterms:W3CDTF">2020-04-10T14:18:53Z</dcterms:modified>
</cp:coreProperties>
</file>