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Яндекс.Диск\!АГАТ Рабочие прайсы\"/>
    </mc:Choice>
  </mc:AlternateContent>
  <bookViews>
    <workbookView xWindow="-108" yWindow="-108" windowWidth="23256" windowHeight="12576" tabRatio="820" activeTab="1"/>
  </bookViews>
  <sheets>
    <sheet name="Прайс mini" sheetId="11" r:id="rId1"/>
    <sheet name="Прайс-лист Cedral 2022" sheetId="5" r:id="rId2"/>
    <sheet name="Логистические параметры товара" sheetId="13" r:id="rId3"/>
  </sheets>
  <externalReferences>
    <externalReference r:id="rId4"/>
  </externalReferences>
  <definedNames>
    <definedName name="список3" localSheetId="2">#REF!</definedName>
    <definedName name="список3" localSheetId="0">'[1]Форма заказа Cedral Wood'!$B$6:$B$11</definedName>
    <definedName name="список3">#REF!</definedName>
    <definedName name="список4" localSheetId="2">#REF!</definedName>
    <definedName name="список4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4" i="11" l="1"/>
  <c r="H23" i="11"/>
  <c r="H21" i="11"/>
  <c r="H22" i="11" l="1"/>
  <c r="H13" i="11" l="1"/>
  <c r="J7" i="13" l="1"/>
  <c r="J31" i="13"/>
  <c r="J30" i="13"/>
  <c r="J29" i="13"/>
  <c r="J28" i="13"/>
  <c r="J26" i="13"/>
  <c r="J25" i="13"/>
  <c r="J23" i="13"/>
  <c r="J22" i="13"/>
  <c r="J21" i="13"/>
  <c r="J20" i="13"/>
  <c r="J18" i="13"/>
  <c r="J17" i="13"/>
  <c r="J16" i="13"/>
  <c r="J15" i="13"/>
  <c r="J13" i="13"/>
  <c r="J12" i="13"/>
  <c r="J10" i="13"/>
  <c r="J9" i="13"/>
  <c r="J6" i="13"/>
  <c r="H25" i="11" l="1"/>
  <c r="H20" i="11"/>
  <c r="H19" i="11"/>
  <c r="H18" i="11"/>
  <c r="H17" i="11"/>
  <c r="H16" i="11"/>
  <c r="H15" i="11"/>
  <c r="H14" i="11"/>
  <c r="I12" i="5" l="1"/>
  <c r="H11" i="11"/>
  <c r="J11" i="11" s="1"/>
</calcChain>
</file>

<file path=xl/comments1.xml><?xml version="1.0" encoding="utf-8"?>
<comments xmlns="http://schemas.openxmlformats.org/spreadsheetml/2006/main">
  <authors>
    <author>HipPie</author>
  </authors>
  <commentList>
    <comment ref="J8" authorId="0" shapeId="0">
      <text>
        <r>
          <rPr>
            <b/>
            <sz val="9"/>
            <color indexed="81"/>
            <rFont val="Tahoma"/>
            <family val="2"/>
            <charset val="204"/>
          </rPr>
          <t>укажите размер вашей скидки</t>
        </r>
      </text>
    </comment>
    <comment ref="I11" authorId="0" shapeId="0">
      <text>
        <r>
          <rPr>
            <sz val="9"/>
            <color indexed="81"/>
            <rFont val="Tahoma"/>
            <family val="2"/>
            <charset val="204"/>
          </rPr>
          <t xml:space="preserve">укажите размер нахлеста в см
</t>
        </r>
      </text>
    </comment>
  </commentList>
</comments>
</file>

<file path=xl/sharedStrings.xml><?xml version="1.0" encoding="utf-8"?>
<sst xmlns="http://schemas.openxmlformats.org/spreadsheetml/2006/main" count="94" uniqueCount="82">
  <si>
    <t xml:space="preserve">Официальный дилер </t>
  </si>
  <si>
    <t xml:space="preserve">   </t>
  </si>
  <si>
    <t>CEDRAL wood</t>
  </si>
  <si>
    <t>CEDRAL smooth</t>
  </si>
  <si>
    <t>10х190х3600 мм / 10.9 кг/шт</t>
  </si>
  <si>
    <t>АКСЕССУАРЫ и ДОБОРНЫЕ ЭЛЕМЕНТЫ</t>
  </si>
  <si>
    <t>50/30х2,5м. Алюм.</t>
  </si>
  <si>
    <t>100х30х2,5м. Алюм.</t>
  </si>
  <si>
    <t>30/10/30/9, L=3м, Алюм. 
цвет базовый - С02</t>
  </si>
  <si>
    <t>1 упаковка - 30  пог.м.</t>
  </si>
  <si>
    <t>Лента EPDM  60 х 1mm</t>
  </si>
  <si>
    <t>Перфорированный профиль 100</t>
  </si>
  <si>
    <t>Перфорированный профиль 50</t>
  </si>
  <si>
    <t>Доска
CEDRAL wood  /  КЕДРАЛ вуд (фактура под дерево)</t>
  </si>
  <si>
    <t>ПОЛЕЗНАЯ ИНФОРМАЦИЯ</t>
  </si>
  <si>
    <t>Стоимость за 1 шт/руб с НДС</t>
  </si>
  <si>
    <t>Стоимость за 1 м.кв/руб с НДС</t>
  </si>
  <si>
    <t xml:space="preserve">Призван стать ТРАДИЦИЕЙ на рынке фасадов России! </t>
  </si>
  <si>
    <t>Саморезы по металлу 200 шт./уп., пр-во "Граббер"</t>
  </si>
  <si>
    <t>4,0x45mm 250 шт./уп. в комплекте с битой Torx (Нерж. сталь) Оригинальные Cedral</t>
  </si>
  <si>
    <t>Саморезы по дереву HD 250 шт./уп. Оригинальные Cedral</t>
  </si>
  <si>
    <t>4.2 x 38 mm  (углеродистая сталь с антикорозийным покрытием) Тайвань</t>
  </si>
  <si>
    <t>Перфорированный профиль 100 пр-во РФ</t>
  </si>
  <si>
    <t>Перфорированный профиль 50 пр-во РФ</t>
  </si>
  <si>
    <t>4.2 x 32 mm (углеродистая сталь с антикорозийным покрытием) Тайвань</t>
  </si>
  <si>
    <t>50/30х2,5м. Алюм. (РФ)</t>
  </si>
  <si>
    <t>100х30х2,5м. Алюм. (РФ)</t>
  </si>
  <si>
    <t>Лента EPDM  60 х 1mm 1 упаковка - 30  пог.м</t>
  </si>
  <si>
    <t>Перфорированный профиль 50 50/30х2,5м. Алюм.</t>
  </si>
  <si>
    <t>Перфорированный профиль 100 100х30х2,5м. Алюм.</t>
  </si>
  <si>
    <t>СКИДКА</t>
  </si>
  <si>
    <t>.</t>
  </si>
  <si>
    <t xml:space="preserve">Саморезы по металлу 200 шт./уп., пр-во "Граббер", 4.2 x 32 mm
(углеродистая сталь с антикорозийным покрытием) Тайвань </t>
  </si>
  <si>
    <t>Саморезы по дереву HD 250 шт./уп. Оригинальные Cedral
4,0x45mm 250 шт./уп. в комплекте с битой Torx (Нерж. сталь)</t>
  </si>
  <si>
    <t>Стартовый профиль 30/10/30/9, L=3м, Алюм. цвет базовый - С02</t>
  </si>
  <si>
    <t>Доска CEDRAL wood  (фактура под дерево)  10х190х3600 мм / 10.9 кг/0,684 м2</t>
  </si>
  <si>
    <t>Нахлест, см</t>
  </si>
  <si>
    <t xml:space="preserve"> </t>
  </si>
  <si>
    <t>Перфорированный профиль 50 50/30х2,5м. Алюм. (Россия)</t>
  </si>
  <si>
    <t>Перфорированный профиль 100 100х30х2,5м. Алюм. (Россия)</t>
  </si>
  <si>
    <t>Стартовый профиль LAP пр-во РФ</t>
  </si>
  <si>
    <t>Стартовый профиль LAP</t>
  </si>
  <si>
    <t>Стартовый профиль 30/10/30/9, L=3м, Алюм. пр-во РФ</t>
  </si>
  <si>
    <t>30/10/30/9, L=3м, Алюм. 
пр-во РФ</t>
  </si>
  <si>
    <t>Саморезы по дереву 500 шт./уп., пр-во "Хардвекс"</t>
  </si>
  <si>
    <t>Саморезы по металлу, пр-во "Гарпун", HF-R 4.2 x 32 mm
(углеродистая сталь с антикорозийным покрытием) Тайвань  (500 шт./уп.)</t>
  </si>
  <si>
    <t>Саморезы по металлу, пр-во "Хардвекс", 4.2 x 32 mm
(углеродистая сталь с антикорозийным покрытием) Тайвань  (500 шт./уп.)</t>
  </si>
  <si>
    <t>Поставщик:</t>
  </si>
  <si>
    <t>ООО "'ЭТЕКС"   |   Etex LLC Russia</t>
  </si>
  <si>
    <t>Наши сайты     |    www.eternit.ru    |   www.cedral.ru</t>
  </si>
  <si>
    <t>Логистические параметры товара</t>
  </si>
  <si>
    <t>Наименование</t>
  </si>
  <si>
    <t>Длина</t>
  </si>
  <si>
    <t>Ширина</t>
  </si>
  <si>
    <t>Толщина</t>
  </si>
  <si>
    <t>Вес нетто</t>
  </si>
  <si>
    <t>Кол-во на паллете</t>
  </si>
  <si>
    <t>Габариты паллета, мм</t>
  </si>
  <si>
    <t>Вес брутто</t>
  </si>
  <si>
    <t>мм</t>
  </si>
  <si>
    <t>кг / шт</t>
  </si>
  <si>
    <t>шт</t>
  </si>
  <si>
    <t>Высота</t>
  </si>
  <si>
    <t>паллета, кг</t>
  </si>
  <si>
    <t xml:space="preserve">CEDRAL </t>
  </si>
  <si>
    <t>CEDRAL Click</t>
  </si>
  <si>
    <t>EQUITONE [tectiva]</t>
  </si>
  <si>
    <t>EQUITONE [Linea]</t>
  </si>
  <si>
    <t>EQUITONE [Natura]</t>
  </si>
  <si>
    <t>EQUITONE [Pictura]</t>
  </si>
  <si>
    <t>EQUITONE [Textura]</t>
  </si>
  <si>
    <t>EQUITONE [materia]</t>
  </si>
  <si>
    <t>Отдел логистики    |   + 7 495 246 0101</t>
  </si>
  <si>
    <t>от 12.09.2022</t>
  </si>
  <si>
    <t>Саморезы по дереву 200 шт./уп., пр-во "Граббер"</t>
  </si>
  <si>
    <t>Саморезы по металлу 500 шт./уп., пр-во "Хардвекс"</t>
  </si>
  <si>
    <t>S-F 4.2 x 32 mm (углеродистая сталь с антикорозийным покрытием) Тайвань</t>
  </si>
  <si>
    <t>S-WF 4.2 x 38 mm  (углеродистая сталь с антикорозийным покрытием) Тайвань</t>
  </si>
  <si>
    <t>Саморезы по дереву 500 шт./уп., пр-во "Хардвекс" S-WF 4.2 x 38 mm
(углеродистая сталь с антикорозийным покрытием) Тайвань</t>
  </si>
  <si>
    <t>Саморезы по дереву 200 шт./уп., пр-во "Граббер" 4.2 x 38 mm  
(углеродистая сталь с антикорозийным покрытием) Тайвань</t>
  </si>
  <si>
    <t>Саморезы по металлу 500 шт./уп., пр-во "Гарпун"</t>
  </si>
  <si>
    <t>HF-R 4.2 x 32 mm
(углеродистая сталь с антикорозийным покрытием) Тайвань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</si>
</sst>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8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sz val="10"/>
      <name val="Arial Cyr"/>
      <charset val="204"/>
    </font>
    <font>
      <b/>
      <sz val="10"/>
      <color theme="1"/>
      <name val="Calibri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</font>
    <font>
      <sz val="10"/>
      <color theme="1"/>
      <name val="Calibri"/>
      <family val="2"/>
      <charset val="204"/>
    </font>
    <font>
      <sz val="10"/>
      <color rgb="FFFF0000"/>
      <name val="Calibri"/>
      <family val="2"/>
      <charset val="204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sz val="10"/>
      <color theme="0"/>
      <name val="Calibri"/>
      <family val="2"/>
      <charset val="204"/>
      <scheme val="minor"/>
    </font>
    <font>
      <b/>
      <sz val="10"/>
      <color theme="0"/>
      <name val="Calibri"/>
      <family val="2"/>
      <charset val="204"/>
    </font>
    <font>
      <sz val="10"/>
      <color theme="0"/>
      <name val="Calibri"/>
      <family val="2"/>
      <charset val="204"/>
    </font>
    <font>
      <b/>
      <sz val="10"/>
      <color rgb="FF534D47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</font>
    <font>
      <b/>
      <sz val="12"/>
      <name val="Calibri"/>
      <family val="2"/>
      <charset val="204"/>
      <scheme val="minor"/>
    </font>
    <font>
      <b/>
      <sz val="12"/>
      <name val="Calibri"/>
      <family val="2"/>
      <charset val="204"/>
    </font>
    <font>
      <sz val="10"/>
      <color rgb="FF000080"/>
      <name val="Arial"/>
      <family val="2"/>
      <charset val="204"/>
    </font>
    <font>
      <b/>
      <sz val="14"/>
      <color rgb="FF534D47"/>
      <name val="Calibri"/>
      <family val="2"/>
      <charset val="204"/>
      <scheme val="minor"/>
    </font>
    <font>
      <b/>
      <sz val="8"/>
      <color theme="0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2"/>
      <color rgb="FF534D47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b/>
      <i/>
      <sz val="36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name val="Arial Cyr"/>
      <charset val="204"/>
    </font>
    <font>
      <b/>
      <sz val="14"/>
      <name val="Arial Cyr"/>
      <charset val="204"/>
    </font>
    <font>
      <b/>
      <sz val="10"/>
      <name val="Arial Cyr"/>
      <charset val="204"/>
    </font>
    <font>
      <b/>
      <sz val="18"/>
      <color rgb="FF534D47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F857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4" fillId="0" borderId="0"/>
    <xf numFmtId="0" fontId="26" fillId="0" borderId="0" applyNumberFormat="0" applyFill="0" applyBorder="0" applyAlignment="0" applyProtection="0"/>
  </cellStyleXfs>
  <cellXfs count="156">
    <xf numFmtId="0" fontId="0" fillId="0" borderId="0" xfId="0"/>
    <xf numFmtId="0" fontId="0" fillId="0" borderId="0" xfId="0" applyFill="1"/>
    <xf numFmtId="0" fontId="0" fillId="0" borderId="0" xfId="0" applyAlignment="1">
      <alignment vertical="center"/>
    </xf>
    <xf numFmtId="0" fontId="1" fillId="0" borderId="0" xfId="0" applyFont="1" applyBorder="1"/>
    <xf numFmtId="0" fontId="5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 wrapText="1"/>
    </xf>
    <xf numFmtId="0" fontId="8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8" fillId="0" borderId="0" xfId="0" applyFont="1" applyFill="1" applyBorder="1" applyAlignment="1">
      <alignment vertical="center" wrapText="1"/>
    </xf>
    <xf numFmtId="0" fontId="8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right"/>
    </xf>
    <xf numFmtId="0" fontId="8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8" fillId="0" borderId="0" xfId="0" applyFont="1" applyBorder="1" applyAlignment="1">
      <alignment horizontal="center" vertical="center" wrapText="1"/>
    </xf>
    <xf numFmtId="0" fontId="1" fillId="0" borderId="0" xfId="0" applyFont="1" applyFill="1" applyBorder="1"/>
    <xf numFmtId="0" fontId="8" fillId="0" borderId="2" xfId="0" applyFont="1" applyFill="1" applyBorder="1" applyAlignment="1">
      <alignment vertical="center" wrapText="1"/>
    </xf>
    <xf numFmtId="0" fontId="14" fillId="3" borderId="0" xfId="0" applyFont="1" applyFill="1" applyBorder="1" applyAlignment="1">
      <alignment vertical="center" wrapText="1"/>
    </xf>
    <xf numFmtId="0" fontId="14" fillId="3" borderId="1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6" fillId="0" borderId="0" xfId="0" applyFont="1" applyBorder="1" applyAlignment="1">
      <alignment horizontal="center" vertical="center"/>
    </xf>
    <xf numFmtId="0" fontId="1" fillId="3" borderId="0" xfId="0" applyFont="1" applyFill="1" applyBorder="1"/>
    <xf numFmtId="0" fontId="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0" fontId="1" fillId="3" borderId="1" xfId="0" applyFont="1" applyFill="1" applyBorder="1"/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 indent="2"/>
    </xf>
    <xf numFmtId="0" fontId="17" fillId="0" borderId="0" xfId="0" applyFont="1" applyBorder="1"/>
    <xf numFmtId="0" fontId="16" fillId="0" borderId="0" xfId="0" applyFont="1" applyBorder="1" applyAlignment="1">
      <alignment horizontal="center" vertical="center"/>
    </xf>
    <xf numFmtId="0" fontId="13" fillId="3" borderId="1" xfId="0" applyFont="1" applyFill="1" applyBorder="1" applyAlignment="1">
      <alignment horizontal="left" vertical="center" wrapText="1" indent="3"/>
    </xf>
    <xf numFmtId="0" fontId="2" fillId="2" borderId="0" xfId="0" applyFont="1" applyFill="1"/>
    <xf numFmtId="0" fontId="1" fillId="0" borderId="0" xfId="0" applyFont="1" applyBorder="1" applyAlignment="1">
      <alignment horizontal="center"/>
    </xf>
    <xf numFmtId="3" fontId="16" fillId="0" borderId="0" xfId="0" applyNumberFormat="1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/>
    </xf>
    <xf numFmtId="1" fontId="18" fillId="0" borderId="1" xfId="0" applyNumberFormat="1" applyFont="1" applyBorder="1" applyAlignment="1">
      <alignment horizontal="center" vertical="center" wrapText="1"/>
    </xf>
    <xf numFmtId="1" fontId="16" fillId="0" borderId="1" xfId="0" applyNumberFormat="1" applyFont="1" applyFill="1" applyBorder="1" applyAlignment="1">
      <alignment horizontal="center" vertical="center"/>
    </xf>
    <xf numFmtId="1" fontId="18" fillId="0" borderId="1" xfId="0" applyNumberFormat="1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/>
    </xf>
    <xf numFmtId="0" fontId="8" fillId="0" borderId="3" xfId="0" applyFont="1" applyFill="1" applyBorder="1" applyAlignment="1">
      <alignment vertical="center" wrapText="1"/>
    </xf>
    <xf numFmtId="0" fontId="9" fillId="0" borderId="3" xfId="0" applyFont="1" applyFill="1" applyBorder="1" applyAlignment="1">
      <alignment vertical="center" wrapText="1"/>
    </xf>
    <xf numFmtId="0" fontId="8" fillId="0" borderId="3" xfId="0" applyFont="1" applyBorder="1" applyAlignment="1">
      <alignment vertical="center" wrapText="1"/>
    </xf>
    <xf numFmtId="0" fontId="11" fillId="0" borderId="1" xfId="0" applyFont="1" applyFill="1" applyBorder="1" applyAlignment="1">
      <alignment horizontal="left" vertical="center"/>
    </xf>
    <xf numFmtId="3" fontId="16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" fillId="0" borderId="1" xfId="0" applyFont="1" applyBorder="1"/>
    <xf numFmtId="0" fontId="1" fillId="0" borderId="0" xfId="0" applyFont="1" applyBorder="1" applyAlignment="1">
      <alignment vertical="center"/>
    </xf>
    <xf numFmtId="9" fontId="2" fillId="0" borderId="0" xfId="0" applyNumberFormat="1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 wrapText="1"/>
    </xf>
    <xf numFmtId="0" fontId="28" fillId="0" borderId="0" xfId="0" applyFont="1" applyBorder="1" applyAlignment="1">
      <alignment vertical="center" wrapText="1"/>
    </xf>
    <xf numFmtId="0" fontId="28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vertical="center"/>
    </xf>
    <xf numFmtId="0" fontId="1" fillId="0" borderId="1" xfId="0" applyFont="1" applyBorder="1" applyAlignment="1"/>
    <xf numFmtId="0" fontId="26" fillId="2" borderId="1" xfId="2" applyFill="1" applyBorder="1" applyAlignment="1">
      <alignment horizontal="left" vertical="top"/>
    </xf>
    <xf numFmtId="0" fontId="0" fillId="0" borderId="1" xfId="0" applyBorder="1"/>
    <xf numFmtId="0" fontId="1" fillId="0" borderId="0" xfId="0" applyFont="1" applyBorder="1" applyAlignment="1"/>
    <xf numFmtId="0" fontId="26" fillId="2" borderId="0" xfId="2" applyFill="1" applyBorder="1"/>
    <xf numFmtId="0" fontId="0" fillId="0" borderId="0" xfId="0" applyBorder="1"/>
    <xf numFmtId="0" fontId="30" fillId="0" borderId="0" xfId="0" applyFont="1" applyBorder="1" applyAlignment="1">
      <alignment horizontal="right" vertical="top"/>
    </xf>
    <xf numFmtId="0" fontId="22" fillId="0" borderId="0" xfId="0" applyFont="1" applyBorder="1" applyAlignment="1">
      <alignment vertical="center"/>
    </xf>
    <xf numFmtId="0" fontId="24" fillId="2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left"/>
    </xf>
    <xf numFmtId="0" fontId="2" fillId="2" borderId="0" xfId="0" applyFont="1" applyFill="1" applyBorder="1"/>
    <xf numFmtId="0" fontId="26" fillId="2" borderId="0" xfId="2" applyFill="1" applyBorder="1" applyAlignment="1">
      <alignment horizontal="left" vertical="top"/>
    </xf>
    <xf numFmtId="0" fontId="1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4" fillId="0" borderId="0" xfId="1" applyFont="1"/>
    <xf numFmtId="0" fontId="33" fillId="0" borderId="0" xfId="0" applyFont="1"/>
    <xf numFmtId="0" fontId="1" fillId="0" borderId="0" xfId="0" applyFont="1"/>
    <xf numFmtId="0" fontId="34" fillId="5" borderId="4" xfId="1" applyFont="1" applyFill="1" applyBorder="1"/>
    <xf numFmtId="0" fontId="34" fillId="5" borderId="5" xfId="1" applyFont="1" applyFill="1" applyBorder="1" applyAlignment="1">
      <alignment horizontal="center"/>
    </xf>
    <xf numFmtId="0" fontId="34" fillId="5" borderId="6" xfId="1" applyFont="1" applyFill="1" applyBorder="1" applyAlignment="1">
      <alignment horizontal="center"/>
    </xf>
    <xf numFmtId="0" fontId="34" fillId="5" borderId="0" xfId="1" applyFont="1" applyFill="1" applyAlignment="1">
      <alignment horizontal="center"/>
    </xf>
    <xf numFmtId="0" fontId="34" fillId="5" borderId="8" xfId="1" applyFont="1" applyFill="1" applyBorder="1"/>
    <xf numFmtId="0" fontId="34" fillId="5" borderId="9" xfId="1" applyFont="1" applyFill="1" applyBorder="1" applyAlignment="1">
      <alignment horizontal="center"/>
    </xf>
    <xf numFmtId="0" fontId="34" fillId="5" borderId="10" xfId="1" applyFont="1" applyFill="1" applyBorder="1" applyAlignment="1">
      <alignment horizontal="center"/>
    </xf>
    <xf numFmtId="0" fontId="34" fillId="5" borderId="11" xfId="1" applyFont="1" applyFill="1" applyBorder="1" applyAlignment="1">
      <alignment horizontal="center"/>
    </xf>
    <xf numFmtId="0" fontId="4" fillId="4" borderId="4" xfId="1" applyFont="1" applyFill="1" applyBorder="1"/>
    <xf numFmtId="0" fontId="4" fillId="0" borderId="5" xfId="1" applyFont="1" applyBorder="1" applyAlignment="1">
      <alignment horizontal="center"/>
    </xf>
    <xf numFmtId="0" fontId="4" fillId="0" borderId="6" xfId="1" applyFont="1" applyBorder="1" applyAlignment="1">
      <alignment horizontal="center"/>
    </xf>
    <xf numFmtId="0" fontId="4" fillId="0" borderId="0" xfId="1" applyFont="1" applyAlignment="1">
      <alignment horizontal="center"/>
    </xf>
    <xf numFmtId="0" fontId="36" fillId="4" borderId="4" xfId="1" applyFont="1" applyFill="1" applyBorder="1"/>
    <xf numFmtId="1" fontId="4" fillId="0" borderId="0" xfId="1" applyNumberFormat="1" applyFont="1" applyBorder="1" applyAlignment="1">
      <alignment horizontal="center"/>
    </xf>
    <xf numFmtId="0" fontId="4" fillId="0" borderId="5" xfId="1" applyFont="1" applyBorder="1"/>
    <xf numFmtId="0" fontId="4" fillId="0" borderId="6" xfId="1" applyFont="1" applyBorder="1"/>
    <xf numFmtId="0" fontId="4" fillId="0" borderId="7" xfId="1" applyFont="1" applyBorder="1" applyAlignment="1">
      <alignment horizontal="center"/>
    </xf>
    <xf numFmtId="0" fontId="4" fillId="0" borderId="0" xfId="1" applyFont="1" applyBorder="1" applyAlignment="1">
      <alignment horizontal="center"/>
    </xf>
    <xf numFmtId="0" fontId="33" fillId="0" borderId="0" xfId="0" applyFont="1" applyFill="1" applyBorder="1"/>
    <xf numFmtId="0" fontId="33" fillId="0" borderId="0" xfId="0" applyFont="1" applyFill="1"/>
    <xf numFmtId="0" fontId="2" fillId="0" borderId="0" xfId="0" applyFont="1" applyAlignment="1"/>
    <xf numFmtId="0" fontId="33" fillId="0" borderId="0" xfId="0" applyFont="1" applyAlignment="1">
      <alignment horizontal="center"/>
    </xf>
    <xf numFmtId="3" fontId="37" fillId="0" borderId="0" xfId="0" applyNumberFormat="1" applyFont="1" applyAlignment="1">
      <alignment vertical="center"/>
    </xf>
    <xf numFmtId="0" fontId="37" fillId="0" borderId="0" xfId="0" applyFont="1" applyAlignment="1">
      <alignment vertical="center"/>
    </xf>
    <xf numFmtId="0" fontId="2" fillId="0" borderId="0" xfId="0" applyFont="1"/>
    <xf numFmtId="1" fontId="16" fillId="0" borderId="1" xfId="0" applyNumberFormat="1" applyFont="1" applyBorder="1" applyAlignment="1">
      <alignment horizontal="center" vertical="center"/>
    </xf>
    <xf numFmtId="0" fontId="13" fillId="3" borderId="1" xfId="0" applyFont="1" applyFill="1" applyBorder="1" applyAlignment="1">
      <alignment horizontal="left" vertical="center" wrapText="1" indent="3"/>
    </xf>
    <xf numFmtId="0" fontId="32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25" fillId="0" borderId="0" xfId="0" applyFont="1" applyFill="1" applyBorder="1" applyAlignment="1">
      <alignment horizontal="left" vertical="top" wrapText="1"/>
    </xf>
    <xf numFmtId="0" fontId="25" fillId="0" borderId="1" xfId="0" applyFont="1" applyFill="1" applyBorder="1" applyAlignment="1">
      <alignment horizontal="left" vertical="top" wrapText="1"/>
    </xf>
    <xf numFmtId="0" fontId="28" fillId="0" borderId="0" xfId="0" applyFont="1" applyBorder="1" applyAlignment="1">
      <alignment horizontal="right" vertical="center"/>
    </xf>
    <xf numFmtId="0" fontId="27" fillId="0" borderId="1" xfId="0" applyFont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vertical="center" wrapText="1"/>
    </xf>
    <xf numFmtId="0" fontId="12" fillId="3" borderId="1" xfId="0" applyFont="1" applyFill="1" applyBorder="1" applyAlignment="1">
      <alignment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left" vertical="center" wrapText="1"/>
    </xf>
    <xf numFmtId="3" fontId="16" fillId="0" borderId="3" xfId="0" applyNumberFormat="1" applyFont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/>
    </xf>
    <xf numFmtId="0" fontId="13" fillId="3" borderId="1" xfId="0" applyFont="1" applyFill="1" applyBorder="1" applyAlignment="1">
      <alignment horizontal="left" vertical="center" wrapText="1"/>
    </xf>
    <xf numFmtId="3" fontId="16" fillId="0" borderId="0" xfId="0" applyNumberFormat="1" applyFont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right"/>
    </xf>
    <xf numFmtId="0" fontId="23" fillId="3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vertical="center" wrapText="1"/>
    </xf>
    <xf numFmtId="0" fontId="5" fillId="0" borderId="0" xfId="0" applyFont="1" applyBorder="1" applyAlignment="1">
      <alignment horizontal="left" vertical="center" wrapText="1"/>
    </xf>
    <xf numFmtId="0" fontId="13" fillId="3" borderId="0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/>
    </xf>
    <xf numFmtId="0" fontId="13" fillId="3" borderId="1" xfId="0" applyFont="1" applyFill="1" applyBorder="1" applyAlignment="1">
      <alignment horizontal="left" vertical="center" wrapText="1" indent="3"/>
    </xf>
    <xf numFmtId="0" fontId="10" fillId="0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35" fillId="0" borderId="0" xfId="1" applyFont="1" applyAlignment="1">
      <alignment horizontal="left" vertical="center"/>
    </xf>
    <xf numFmtId="0" fontId="34" fillId="5" borderId="0" xfId="1" applyFont="1" applyFill="1" applyBorder="1" applyAlignment="1">
      <alignment horizontal="center"/>
    </xf>
    <xf numFmtId="0" fontId="34" fillId="5" borderId="7" xfId="1" applyFont="1" applyFill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30" fillId="0" borderId="1" xfId="0" applyFont="1" applyBorder="1" applyAlignment="1">
      <alignment horizontal="right" vertical="top"/>
    </xf>
    <xf numFmtId="0" fontId="30" fillId="0" borderId="0" xfId="0" applyFont="1" applyBorder="1" applyAlignment="1">
      <alignment horizontal="right"/>
    </xf>
  </cellXfs>
  <cellStyles count="3">
    <cellStyle name="Normal_Габариты паллет" xfId="1"/>
    <cellStyle name="Гиперссылка" xfId="2" builtinId="8"/>
    <cellStyle name="Обычный" xfId="0" builtinId="0"/>
  </cellStyles>
  <dxfs count="0"/>
  <tableStyles count="0" defaultTableStyle="TableStyleMedium2" defaultPivotStyle="PivotStyleLight16"/>
  <colors>
    <mruColors>
      <color rgb="FF534D47"/>
      <color rgb="FF8F857B"/>
      <color rgb="FFFFA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6.png"/><Relationship Id="rId18" Type="http://schemas.openxmlformats.org/officeDocument/2006/relationships/image" Target="../media/image20.png"/><Relationship Id="rId3" Type="http://schemas.microsoft.com/office/2007/relationships/hdphoto" Target="../media/hdphoto1.wdp"/><Relationship Id="rId7" Type="http://schemas.openxmlformats.org/officeDocument/2006/relationships/image" Target="../media/image11.jpeg"/><Relationship Id="rId12" Type="http://schemas.openxmlformats.org/officeDocument/2006/relationships/image" Target="../media/image15.jpg"/><Relationship Id="rId17" Type="http://schemas.openxmlformats.org/officeDocument/2006/relationships/image" Target="../media/image19.jpeg"/><Relationship Id="rId2" Type="http://schemas.openxmlformats.org/officeDocument/2006/relationships/image" Target="../media/image8.png"/><Relationship Id="rId16" Type="http://schemas.openxmlformats.org/officeDocument/2006/relationships/image" Target="../media/image18.jpeg"/><Relationship Id="rId1" Type="http://schemas.openxmlformats.org/officeDocument/2006/relationships/image" Target="../media/image7.jpeg"/><Relationship Id="rId6" Type="http://schemas.openxmlformats.org/officeDocument/2006/relationships/image" Target="../media/image10.jpeg"/><Relationship Id="rId11" Type="http://schemas.openxmlformats.org/officeDocument/2006/relationships/image" Target="../media/image14.png"/><Relationship Id="rId5" Type="http://schemas.openxmlformats.org/officeDocument/2006/relationships/image" Target="../media/image1.png"/><Relationship Id="rId15" Type="http://schemas.microsoft.com/office/2007/relationships/hdphoto" Target="../media/hdphoto2.wdp"/><Relationship Id="rId10" Type="http://schemas.openxmlformats.org/officeDocument/2006/relationships/image" Target="../media/image5.png"/><Relationship Id="rId19" Type="http://schemas.openxmlformats.org/officeDocument/2006/relationships/image" Target="../media/image21.png"/><Relationship Id="rId4" Type="http://schemas.openxmlformats.org/officeDocument/2006/relationships/image" Target="../media/image9.png"/><Relationship Id="rId9" Type="http://schemas.openxmlformats.org/officeDocument/2006/relationships/image" Target="../media/image13.png"/><Relationship Id="rId14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71183</xdr:colOff>
      <xdr:row>6</xdr:row>
      <xdr:rowOff>76200</xdr:rowOff>
    </xdr:from>
    <xdr:ext cx="1807012" cy="1009388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183" y="990600"/>
          <a:ext cx="1807012" cy="1009388"/>
        </a:xfrm>
        <a:prstGeom prst="rect">
          <a:avLst/>
        </a:prstGeom>
      </xdr:spPr>
    </xdr:pic>
    <xdr:clientData/>
  </xdr:oneCellAnchor>
  <xdr:oneCellAnchor>
    <xdr:from>
      <xdr:col>3</xdr:col>
      <xdr:colOff>950404</xdr:colOff>
      <xdr:row>6</xdr:row>
      <xdr:rowOff>150157</xdr:rowOff>
    </xdr:from>
    <xdr:ext cx="1844985" cy="1028435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97264" y="1064557"/>
          <a:ext cx="1844985" cy="1028435"/>
        </a:xfrm>
        <a:prstGeom prst="rect">
          <a:avLst/>
        </a:prstGeom>
      </xdr:spPr>
    </xdr:pic>
    <xdr:clientData/>
  </xdr:oneCellAnchor>
  <xdr:oneCellAnchor>
    <xdr:from>
      <xdr:col>0</xdr:col>
      <xdr:colOff>22412</xdr:colOff>
      <xdr:row>1</xdr:row>
      <xdr:rowOff>78441</xdr:rowOff>
    </xdr:from>
    <xdr:ext cx="2297206" cy="715665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412" y="78441"/>
          <a:ext cx="2297206" cy="715665"/>
        </a:xfrm>
        <a:prstGeom prst="rect">
          <a:avLst/>
        </a:prstGeom>
      </xdr:spPr>
    </xdr:pic>
    <xdr:clientData/>
  </xdr:oneCellAnchor>
  <xdr:oneCellAnchor>
    <xdr:from>
      <xdr:col>6</xdr:col>
      <xdr:colOff>268941</xdr:colOff>
      <xdr:row>6</xdr:row>
      <xdr:rowOff>31497</xdr:rowOff>
    </xdr:from>
    <xdr:ext cx="1187824" cy="1152918"/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17981" y="945897"/>
          <a:ext cx="1187824" cy="1152918"/>
        </a:xfrm>
        <a:prstGeom prst="rect">
          <a:avLst/>
        </a:prstGeom>
      </xdr:spPr>
    </xdr:pic>
    <xdr:clientData/>
  </xdr:oneCellAnchor>
  <xdr:oneCellAnchor>
    <xdr:from>
      <xdr:col>0</xdr:col>
      <xdr:colOff>112060</xdr:colOff>
      <xdr:row>26</xdr:row>
      <xdr:rowOff>67236</xdr:rowOff>
    </xdr:from>
    <xdr:ext cx="7026088" cy="2191740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907"/>
        <a:stretch/>
      </xdr:blipFill>
      <xdr:spPr bwMode="auto">
        <a:xfrm>
          <a:off x="112060" y="11222916"/>
          <a:ext cx="7026088" cy="2191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242047</xdr:colOff>
      <xdr:row>0</xdr:row>
      <xdr:rowOff>53789</xdr:rowOff>
    </xdr:from>
    <xdr:to>
      <xdr:col>9</xdr:col>
      <xdr:colOff>564776</xdr:colOff>
      <xdr:row>5</xdr:row>
      <xdr:rowOff>244080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9341" y="53789"/>
          <a:ext cx="3621741" cy="12570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390413</xdr:colOff>
      <xdr:row>5</xdr:row>
      <xdr:rowOff>66786</xdr:rowOff>
    </xdr:from>
    <xdr:to>
      <xdr:col>9</xdr:col>
      <xdr:colOff>113403</xdr:colOff>
      <xdr:row>6</xdr:row>
      <xdr:rowOff>59166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644BD37-01DE-44E4-A480-DC586E803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5833" y="1232646"/>
          <a:ext cx="1193650" cy="119634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</xdr:row>
      <xdr:rowOff>9526</xdr:rowOff>
    </xdr:from>
    <xdr:to>
      <xdr:col>3</xdr:col>
      <xdr:colOff>297180</xdr:colOff>
      <xdr:row>13</xdr:row>
      <xdr:rowOff>1135594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9649"/>
        <a:stretch/>
      </xdr:blipFill>
      <xdr:spPr bwMode="auto">
        <a:xfrm>
          <a:off x="255270" y="5305426"/>
          <a:ext cx="1527810" cy="1126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18304</xdr:colOff>
      <xdr:row>5</xdr:row>
      <xdr:rowOff>130531</xdr:rowOff>
    </xdr:from>
    <xdr:to>
      <xdr:col>5</xdr:col>
      <xdr:colOff>759838</xdr:colOff>
      <xdr:row>7</xdr:row>
      <xdr:rowOff>1038224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304" y="1054456"/>
          <a:ext cx="4475334" cy="2260243"/>
        </a:xfrm>
        <a:prstGeom prst="rect">
          <a:avLst/>
        </a:prstGeom>
      </xdr:spPr>
    </xdr:pic>
    <xdr:clientData/>
  </xdr:twoCellAnchor>
  <xdr:twoCellAnchor editAs="oneCell">
    <xdr:from>
      <xdr:col>6</xdr:col>
      <xdr:colOff>75218</xdr:colOff>
      <xdr:row>7</xdr:row>
      <xdr:rowOff>114300</xdr:rowOff>
    </xdr:from>
    <xdr:to>
      <xdr:col>8</xdr:col>
      <xdr:colOff>671995</xdr:colOff>
      <xdr:row>7</xdr:row>
      <xdr:rowOff>1123688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15798" y="2621280"/>
          <a:ext cx="1846457" cy="1009388"/>
        </a:xfrm>
        <a:prstGeom prst="rect">
          <a:avLst/>
        </a:prstGeom>
      </xdr:spPr>
    </xdr:pic>
    <xdr:clientData/>
  </xdr:twoCellAnchor>
  <xdr:twoCellAnchor editAs="oneCell">
    <xdr:from>
      <xdr:col>1</xdr:col>
      <xdr:colOff>5148</xdr:colOff>
      <xdr:row>17</xdr:row>
      <xdr:rowOff>47625</xdr:rowOff>
    </xdr:from>
    <xdr:to>
      <xdr:col>3</xdr:col>
      <xdr:colOff>342899</xdr:colOff>
      <xdr:row>17</xdr:row>
      <xdr:rowOff>1114425</xdr:rowOff>
    </xdr:to>
    <xdr:pic>
      <xdr:nvPicPr>
        <xdr:cNvPr id="46" name="Рисунок 45" descr="http://www.eternit.ru/files/nodus_items/0000/0027/attaches/7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223" y="13725525"/>
          <a:ext cx="155695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22048</xdr:rowOff>
    </xdr:from>
    <xdr:to>
      <xdr:col>3</xdr:col>
      <xdr:colOff>361950</xdr:colOff>
      <xdr:row>21</xdr:row>
      <xdr:rowOff>1085849</xdr:rowOff>
    </xdr:to>
    <xdr:pic>
      <xdr:nvPicPr>
        <xdr:cNvPr id="47" name="Рисунок 46" descr="http://www.eternit.ru/files/nodus_items/0000/0027/attaches/5.jp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5004873"/>
          <a:ext cx="1552575" cy="1063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37</xdr:row>
      <xdr:rowOff>21049</xdr:rowOff>
    </xdr:from>
    <xdr:to>
      <xdr:col>3</xdr:col>
      <xdr:colOff>423390</xdr:colOff>
      <xdr:row>37</xdr:row>
      <xdr:rowOff>1133475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8125" y="22595299"/>
          <a:ext cx="1623540" cy="111242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41</xdr:row>
      <xdr:rowOff>85725</xdr:rowOff>
    </xdr:from>
    <xdr:to>
      <xdr:col>8</xdr:col>
      <xdr:colOff>686685</xdr:colOff>
      <xdr:row>63</xdr:row>
      <xdr:rowOff>19051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75" y="25593675"/>
          <a:ext cx="6373110" cy="33242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64</xdr:row>
      <xdr:rowOff>13201</xdr:rowOff>
    </xdr:from>
    <xdr:to>
      <xdr:col>8</xdr:col>
      <xdr:colOff>666750</xdr:colOff>
      <xdr:row>76</xdr:row>
      <xdr:rowOff>142876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907"/>
        <a:stretch/>
      </xdr:blipFill>
      <xdr:spPr bwMode="auto">
        <a:xfrm>
          <a:off x="19050" y="29073976"/>
          <a:ext cx="6362700" cy="2072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54002</xdr:colOff>
      <xdr:row>29</xdr:row>
      <xdr:rowOff>28375</xdr:rowOff>
    </xdr:from>
    <xdr:to>
      <xdr:col>3</xdr:col>
      <xdr:colOff>426719</xdr:colOff>
      <xdr:row>30</xdr:row>
      <xdr:rowOff>7270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0222" y="15100735"/>
          <a:ext cx="1622397" cy="108379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36196</xdr:colOff>
      <xdr:row>25</xdr:row>
      <xdr:rowOff>9376</xdr:rowOff>
    </xdr:from>
    <xdr:to>
      <xdr:col>3</xdr:col>
      <xdr:colOff>350520</xdr:colOff>
      <xdr:row>25</xdr:row>
      <xdr:rowOff>1095256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BEDBF8BF-0842-461B-BD07-CCA398284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6" y="15523696"/>
          <a:ext cx="1564004" cy="108588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0</xdr:row>
      <xdr:rowOff>167641</xdr:rowOff>
    </xdr:from>
    <xdr:to>
      <xdr:col>3</xdr:col>
      <xdr:colOff>757966</xdr:colOff>
      <xdr:row>2</xdr:row>
      <xdr:rowOff>38524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5554D387-ED22-42BF-8EB6-34C38E823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167641"/>
          <a:ext cx="2106706" cy="465243"/>
        </a:xfrm>
        <a:prstGeom prst="rect">
          <a:avLst/>
        </a:prstGeom>
      </xdr:spPr>
    </xdr:pic>
    <xdr:clientData/>
  </xdr:twoCellAnchor>
  <xdr:twoCellAnchor editAs="oneCell">
    <xdr:from>
      <xdr:col>1</xdr:col>
      <xdr:colOff>93428</xdr:colOff>
      <xdr:row>33</xdr:row>
      <xdr:rowOff>7289</xdr:rowOff>
    </xdr:from>
    <xdr:to>
      <xdr:col>3</xdr:col>
      <xdr:colOff>457863</xdr:colOff>
      <xdr:row>34</xdr:row>
      <xdr:rowOff>3488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B47681A2-26E8-4DB1-8025-D62636E132DA}"/>
            </a:ext>
          </a:extLst>
        </xdr:cNvPr>
        <xdr:cNvPicPr/>
      </xdr:nvPicPr>
      <xdr:blipFill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harpenSoften amount="50000"/>
                  </a14:imgEffect>
                  <a14:imgEffect>
                    <a14:saturation sat="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9648" y="17883809"/>
          <a:ext cx="1614115" cy="11010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3</xdr:col>
      <xdr:colOff>278130</xdr:colOff>
      <xdr:row>15</xdr:row>
      <xdr:rowOff>1126068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ED417DBE-CD8D-43E7-B5C2-FA29E7494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9649"/>
        <a:stretch/>
      </xdr:blipFill>
      <xdr:spPr bwMode="auto">
        <a:xfrm>
          <a:off x="236220" y="6598920"/>
          <a:ext cx="1527810" cy="1126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19</xdr:row>
      <xdr:rowOff>7620</xdr:rowOff>
    </xdr:from>
    <xdr:to>
      <xdr:col>3</xdr:col>
      <xdr:colOff>345371</xdr:colOff>
      <xdr:row>19</xdr:row>
      <xdr:rowOff>1074420</xdr:rowOff>
    </xdr:to>
    <xdr:pic>
      <xdr:nvPicPr>
        <xdr:cNvPr id="76" name="Рисунок 75" descr="http://www.eternit.ru/files/nodus_items/0000/0027/attaches/7.jpg">
          <a:extLst>
            <a:ext uri="{FF2B5EF4-FFF2-40B4-BE49-F238E27FC236}">
              <a16:creationId xmlns:a16="http://schemas.microsoft.com/office/drawing/2014/main" id="{33300650-39CD-4A66-89C2-687073305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15560040"/>
          <a:ext cx="158743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23</xdr:row>
      <xdr:rowOff>7620</xdr:rowOff>
    </xdr:from>
    <xdr:to>
      <xdr:col>3</xdr:col>
      <xdr:colOff>356235</xdr:colOff>
      <xdr:row>23</xdr:row>
      <xdr:rowOff>1071421</xdr:rowOff>
    </xdr:to>
    <xdr:pic>
      <xdr:nvPicPr>
        <xdr:cNvPr id="77" name="Рисунок 76" descr="http://www.eternit.ru/files/nodus_items/0000/0027/attaches/5.jpg">
          <a:extLst>
            <a:ext uri="{FF2B5EF4-FFF2-40B4-BE49-F238E27FC236}">
              <a16:creationId xmlns:a16="http://schemas.microsoft.com/office/drawing/2014/main" id="{6B1089E7-3B55-45E5-80AA-690D5F80D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8127980"/>
          <a:ext cx="1583055" cy="1063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52421</xdr:colOff>
      <xdr:row>27</xdr:row>
      <xdr:rowOff>38100</xdr:rowOff>
    </xdr:from>
    <xdr:to>
      <xdr:col>3</xdr:col>
      <xdr:colOff>289561</xdr:colOff>
      <xdr:row>27</xdr:row>
      <xdr:rowOff>1068054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41" y="13693140"/>
          <a:ext cx="1486820" cy="1029954"/>
        </a:xfrm>
        <a:prstGeom prst="rect">
          <a:avLst/>
        </a:prstGeom>
      </xdr:spPr>
    </xdr:pic>
    <xdr:clientData/>
  </xdr:twoCellAnchor>
  <xdr:twoCellAnchor editAs="oneCell">
    <xdr:from>
      <xdr:col>1</xdr:col>
      <xdr:colOff>63513</xdr:colOff>
      <xdr:row>31</xdr:row>
      <xdr:rowOff>53340</xdr:rowOff>
    </xdr:from>
    <xdr:to>
      <xdr:col>3</xdr:col>
      <xdr:colOff>434340</xdr:colOff>
      <xdr:row>31</xdr:row>
      <xdr:rowOff>1080821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733" y="16543020"/>
          <a:ext cx="1620507" cy="102748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35</xdr:row>
      <xdr:rowOff>30480</xdr:rowOff>
    </xdr:from>
    <xdr:to>
      <xdr:col>3</xdr:col>
      <xdr:colOff>649679</xdr:colOff>
      <xdr:row>35</xdr:row>
      <xdr:rowOff>1082040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12420" y="19293840"/>
          <a:ext cx="1823159" cy="105156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</xdr:colOff>
      <xdr:row>0</xdr:row>
      <xdr:rowOff>320041</xdr:rowOff>
    </xdr:from>
    <xdr:to>
      <xdr:col>8</xdr:col>
      <xdr:colOff>12244</xdr:colOff>
      <xdr:row>5</xdr:row>
      <xdr:rowOff>76201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6120" y="320041"/>
          <a:ext cx="2656384" cy="922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34</xdr:row>
      <xdr:rowOff>95250</xdr:rowOff>
    </xdr:from>
    <xdr:to>
      <xdr:col>10</xdr:col>
      <xdr:colOff>9363</xdr:colOff>
      <xdr:row>38</xdr:row>
      <xdr:rowOff>9441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4090" y="6366510"/>
          <a:ext cx="1331433" cy="6457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ngineer/AppData/Local/Microsoft/Windows/INetCache/Content.Outlook/CK05NT8Q/Blank%20zakaza%20Eternit%2027.05.20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заказа Cedral Wood"/>
      <sheetName val="Форма заказа Equitone"/>
      <sheetName val="Габариты паллет"/>
      <sheetName val="Лист1"/>
    </sheetNames>
    <sheetDataSet>
      <sheetData sheetId="0">
        <row r="6">
          <cell r="B6" t="str">
            <v>ЦФО.   Сергей Фисинчук</v>
          </cell>
        </row>
        <row r="7">
          <cell r="B7" t="str">
            <v>ЦФО 2. Виль Вахитов</v>
          </cell>
        </row>
        <row r="8">
          <cell r="B8" t="str">
            <v>СЗФО. Павел Каташев</v>
          </cell>
        </row>
        <row r="9">
          <cell r="B9" t="str">
            <v>ПФО.    Игорь Жуков</v>
          </cell>
        </row>
        <row r="10">
          <cell r="B10" t="str">
            <v>УрФО.  Анна Шахова</v>
          </cell>
        </row>
        <row r="11">
          <cell r="B11" t="str">
            <v>ЮФО.  Александр Трапицын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36"/>
  <sheetViews>
    <sheetView showGridLines="0" zoomScale="85" zoomScaleNormal="85" workbookViewId="0">
      <selection activeCell="P7" sqref="P7"/>
    </sheetView>
  </sheetViews>
  <sheetFormatPr defaultColWidth="9.109375" defaultRowHeight="15.6" x14ac:dyDescent="0.3"/>
  <cols>
    <col min="1" max="1" width="3.33203125" style="3" customWidth="1"/>
    <col min="2" max="2" width="9.109375" style="3"/>
    <col min="3" max="3" width="9.109375" style="3" customWidth="1"/>
    <col min="4" max="4" width="25.33203125" style="3" customWidth="1"/>
    <col min="5" max="5" width="9.109375" style="3"/>
    <col min="6" max="6" width="11.44140625" style="3" customWidth="1"/>
    <col min="7" max="7" width="9.109375" style="3"/>
    <col min="8" max="9" width="9.109375" style="30"/>
    <col min="10" max="10" width="10.5546875" style="30" customWidth="1"/>
    <col min="11" max="16384" width="9.109375" style="3"/>
  </cols>
  <sheetData>
    <row r="1" spans="1:16" ht="12" customHeight="1" x14ac:dyDescent="0.3">
      <c r="B1" s="103"/>
      <c r="C1" s="103"/>
      <c r="D1" s="103"/>
      <c r="E1" s="103"/>
      <c r="F1" s="103"/>
      <c r="G1" s="103"/>
      <c r="H1" s="103"/>
      <c r="I1" s="103"/>
      <c r="J1" s="103"/>
    </row>
    <row r="2" spans="1:16" ht="32.25" customHeight="1" x14ac:dyDescent="0.3">
      <c r="A2" s="104"/>
      <c r="B2" s="104"/>
      <c r="C2" s="104"/>
      <c r="D2" s="104"/>
      <c r="E2" s="66" t="s">
        <v>37</v>
      </c>
      <c r="F2" s="66"/>
      <c r="G2" s="45"/>
      <c r="H2" s="62"/>
      <c r="I2" s="62"/>
      <c r="J2" s="65"/>
    </row>
    <row r="3" spans="1:16" ht="15" customHeight="1" x14ac:dyDescent="0.3">
      <c r="A3" s="104"/>
      <c r="B3" s="104"/>
      <c r="C3" s="104"/>
      <c r="D3" s="104"/>
      <c r="E3"/>
      <c r="F3"/>
      <c r="G3" s="45"/>
      <c r="H3" s="62"/>
      <c r="I3" s="62"/>
      <c r="J3" s="62"/>
    </row>
    <row r="4" spans="1:16" ht="12.75" customHeight="1" x14ac:dyDescent="0.3">
      <c r="A4" s="104"/>
      <c r="B4" s="104"/>
      <c r="C4" s="104"/>
      <c r="D4" s="104"/>
      <c r="E4"/>
      <c r="F4"/>
      <c r="G4" s="32"/>
      <c r="H4" s="62"/>
      <c r="I4" s="62"/>
      <c r="J4" s="62"/>
      <c r="P4" s="65"/>
    </row>
    <row r="5" spans="1:16" ht="12.75" customHeight="1" x14ac:dyDescent="0.3">
      <c r="A5" s="105" t="s">
        <v>17</v>
      </c>
      <c r="B5" s="105"/>
      <c r="C5" s="105"/>
      <c r="D5" s="105"/>
      <c r="E5" s="64"/>
      <c r="F5" s="64"/>
      <c r="G5" s="63"/>
      <c r="H5" s="62"/>
      <c r="I5" s="62"/>
      <c r="J5" s="62"/>
    </row>
    <row r="6" spans="1:16" ht="25.5" customHeight="1" x14ac:dyDescent="0.3">
      <c r="A6" s="106"/>
      <c r="B6" s="106"/>
      <c r="C6" s="106"/>
      <c r="D6" s="106"/>
      <c r="E6" s="61"/>
      <c r="F6" s="61"/>
      <c r="G6" s="60"/>
      <c r="H6" s="59"/>
      <c r="I6" s="59"/>
      <c r="J6" s="59"/>
    </row>
    <row r="7" spans="1:16" ht="95.25" customHeight="1" x14ac:dyDescent="0.3">
      <c r="G7" s="154" t="s">
        <v>73</v>
      </c>
      <c r="H7" s="154"/>
      <c r="I7" s="154"/>
      <c r="J7" s="154"/>
    </row>
    <row r="8" spans="1:16" s="53" customFormat="1" ht="14.25" customHeight="1" x14ac:dyDescent="0.3">
      <c r="A8" s="107" t="s">
        <v>2</v>
      </c>
      <c r="B8" s="107"/>
      <c r="C8" s="107"/>
      <c r="D8" s="58"/>
      <c r="E8" s="57" t="s">
        <v>3</v>
      </c>
      <c r="F8" s="56"/>
      <c r="G8" s="108" t="s">
        <v>30</v>
      </c>
      <c r="H8" s="108"/>
      <c r="I8" s="55"/>
      <c r="J8" s="54">
        <v>0</v>
      </c>
    </row>
    <row r="9" spans="1:16" ht="24" customHeight="1" x14ac:dyDescent="0.3">
      <c r="A9" s="115"/>
      <c r="B9" s="117"/>
      <c r="C9" s="117"/>
      <c r="D9" s="117"/>
      <c r="E9" s="117"/>
      <c r="F9" s="117"/>
      <c r="G9" s="118"/>
      <c r="H9" s="109" t="s">
        <v>15</v>
      </c>
      <c r="I9" s="109" t="s">
        <v>36</v>
      </c>
      <c r="J9" s="109" t="s">
        <v>16</v>
      </c>
      <c r="L9" s="53"/>
    </row>
    <row r="10" spans="1:16" ht="12.75" customHeight="1" x14ac:dyDescent="0.3">
      <c r="A10" s="116"/>
      <c r="B10" s="111"/>
      <c r="C10" s="111"/>
      <c r="D10" s="111"/>
      <c r="E10" s="111"/>
      <c r="F10" s="111"/>
      <c r="G10" s="119"/>
      <c r="H10" s="110"/>
      <c r="I10" s="110"/>
      <c r="J10" s="110"/>
    </row>
    <row r="11" spans="1:16" ht="24.75" customHeight="1" x14ac:dyDescent="0.3">
      <c r="A11" s="48"/>
      <c r="B11" s="112" t="s">
        <v>35</v>
      </c>
      <c r="C11" s="112"/>
      <c r="D11" s="112"/>
      <c r="E11" s="112"/>
      <c r="F11" s="112"/>
      <c r="G11" s="52"/>
      <c r="H11" s="50">
        <f>'Прайс-лист Cedral 2022'!H12*(100%-J8)</f>
        <v>2210</v>
      </c>
      <c r="I11" s="51">
        <v>0</v>
      </c>
      <c r="J11" s="50">
        <f>H11/0.684*(19/(19-I11))</f>
        <v>3230.9941520467833</v>
      </c>
    </row>
    <row r="12" spans="1:16" ht="18" customHeight="1" x14ac:dyDescent="0.3">
      <c r="A12" s="113" t="s">
        <v>5</v>
      </c>
      <c r="B12" s="113"/>
      <c r="C12" s="113"/>
      <c r="D12" s="113"/>
      <c r="E12" s="113"/>
      <c r="F12" s="113"/>
      <c r="G12" s="114" t="s">
        <v>15</v>
      </c>
      <c r="H12" s="114"/>
      <c r="I12" s="114"/>
      <c r="J12" s="114"/>
    </row>
    <row r="13" spans="1:16" ht="27.75" customHeight="1" x14ac:dyDescent="0.3">
      <c r="A13" s="48"/>
      <c r="B13" s="120" t="s">
        <v>34</v>
      </c>
      <c r="C13" s="120"/>
      <c r="D13" s="120"/>
      <c r="E13" s="120"/>
      <c r="F13" s="120"/>
      <c r="G13" s="49"/>
      <c r="H13" s="121">
        <f>'Прайс-лист Cedral 2022'!H14:I14*(100%-J8)</f>
        <v>2798</v>
      </c>
      <c r="I13" s="121"/>
      <c r="J13" s="121"/>
    </row>
    <row r="14" spans="1:16" ht="27.75" customHeight="1" x14ac:dyDescent="0.3">
      <c r="A14" s="48"/>
      <c r="B14" s="120" t="s">
        <v>42</v>
      </c>
      <c r="C14" s="120"/>
      <c r="D14" s="120"/>
      <c r="E14" s="120"/>
      <c r="F14" s="120"/>
      <c r="G14" s="49"/>
      <c r="H14" s="121">
        <f>'Прайс-лист Cedral 2022'!H16:I16*(100%-J8)</f>
        <v>1907</v>
      </c>
      <c r="I14" s="121"/>
      <c r="J14" s="121"/>
    </row>
    <row r="15" spans="1:16" s="15" customFormat="1" ht="27.75" customHeight="1" x14ac:dyDescent="0.3">
      <c r="A15" s="16"/>
      <c r="B15" s="123" t="s">
        <v>29</v>
      </c>
      <c r="C15" s="123"/>
      <c r="D15" s="123"/>
      <c r="E15" s="123"/>
      <c r="F15" s="123"/>
      <c r="G15" s="123"/>
      <c r="H15" s="121">
        <f>'Прайс-лист Cedral 2022'!H18:I18*(100%-J8)</f>
        <v>2662</v>
      </c>
      <c r="I15" s="121"/>
      <c r="J15" s="121"/>
    </row>
    <row r="16" spans="1:16" s="15" customFormat="1" ht="27.75" customHeight="1" x14ac:dyDescent="0.3">
      <c r="A16" s="16"/>
      <c r="B16" s="123" t="s">
        <v>39</v>
      </c>
      <c r="C16" s="123"/>
      <c r="D16" s="123"/>
      <c r="E16" s="123"/>
      <c r="F16" s="123"/>
      <c r="G16" s="123"/>
      <c r="H16" s="121">
        <f>'Прайс-лист Cedral 2022'!H20:I20*(100%-J8)</f>
        <v>1555</v>
      </c>
      <c r="I16" s="121"/>
      <c r="J16" s="121"/>
    </row>
    <row r="17" spans="1:10" s="15" customFormat="1" ht="27.75" customHeight="1" x14ac:dyDescent="0.3">
      <c r="A17" s="16"/>
      <c r="B17" s="123" t="s">
        <v>28</v>
      </c>
      <c r="C17" s="123"/>
      <c r="D17" s="123"/>
      <c r="E17" s="123"/>
      <c r="F17" s="123"/>
      <c r="G17" s="123"/>
      <c r="H17" s="121">
        <f>'Прайс-лист Cedral 2022'!H22:I22*(100%-J8)</f>
        <v>1540</v>
      </c>
      <c r="I17" s="121"/>
      <c r="J17" s="121"/>
    </row>
    <row r="18" spans="1:10" s="15" customFormat="1" ht="27.75" customHeight="1" x14ac:dyDescent="0.3">
      <c r="A18" s="16"/>
      <c r="B18" s="123" t="s">
        <v>38</v>
      </c>
      <c r="C18" s="123"/>
      <c r="D18" s="123"/>
      <c r="E18" s="123"/>
      <c r="F18" s="123"/>
      <c r="G18" s="123"/>
      <c r="H18" s="121">
        <f>'Прайс-лист Cedral 2022'!H24:I24*(100%-J8)</f>
        <v>1309</v>
      </c>
      <c r="I18" s="121"/>
      <c r="J18" s="121"/>
    </row>
    <row r="19" spans="1:10" s="15" customFormat="1" ht="27.75" customHeight="1" x14ac:dyDescent="0.3">
      <c r="A19" s="16"/>
      <c r="B19" s="122" t="s">
        <v>33</v>
      </c>
      <c r="C19" s="122"/>
      <c r="D19" s="122"/>
      <c r="E19" s="122"/>
      <c r="F19" s="122"/>
      <c r="G19" s="122"/>
      <c r="H19" s="121">
        <f>'Прайс-лист Cedral 2022'!H26:I26*(100%-J8)</f>
        <v>4205</v>
      </c>
      <c r="I19" s="121"/>
      <c r="J19" s="121"/>
    </row>
    <row r="20" spans="1:10" s="15" customFormat="1" ht="27.75" customHeight="1" x14ac:dyDescent="0.3">
      <c r="A20" s="47"/>
      <c r="B20" s="124" t="s">
        <v>78</v>
      </c>
      <c r="C20" s="124"/>
      <c r="D20" s="124"/>
      <c r="E20" s="124"/>
      <c r="F20" s="124"/>
      <c r="G20" s="124"/>
      <c r="H20" s="121">
        <f>'Прайс-лист Cedral 2022'!H28:I28*(100%-J8)</f>
        <v>3441</v>
      </c>
      <c r="I20" s="121"/>
      <c r="J20" s="121"/>
    </row>
    <row r="21" spans="1:10" s="15" customFormat="1" ht="27.75" customHeight="1" x14ac:dyDescent="0.3">
      <c r="A21" s="47"/>
      <c r="B21" s="124" t="s">
        <v>79</v>
      </c>
      <c r="C21" s="124"/>
      <c r="D21" s="124"/>
      <c r="E21" s="124"/>
      <c r="F21" s="124"/>
      <c r="G21" s="124"/>
      <c r="H21" s="121">
        <f>'Прайс-лист Cedral 2022'!H30:I30*(100%-J8)</f>
        <v>1709</v>
      </c>
      <c r="I21" s="121"/>
      <c r="J21" s="121"/>
    </row>
    <row r="22" spans="1:10" s="15" customFormat="1" ht="27.75" customHeight="1" x14ac:dyDescent="0.3">
      <c r="A22" s="47"/>
      <c r="B22" s="124" t="s">
        <v>46</v>
      </c>
      <c r="C22" s="124"/>
      <c r="D22" s="124"/>
      <c r="E22" s="124"/>
      <c r="F22" s="124"/>
      <c r="G22" s="124"/>
      <c r="H22" s="121">
        <f>'Прайс-лист Cedral 2022'!H32:I32*(100%-J8)</f>
        <v>3780</v>
      </c>
      <c r="I22" s="121"/>
      <c r="J22" s="121"/>
    </row>
    <row r="23" spans="1:10" s="15" customFormat="1" ht="27.75" customHeight="1" x14ac:dyDescent="0.3">
      <c r="A23" s="47"/>
      <c r="B23" s="124" t="s">
        <v>32</v>
      </c>
      <c r="C23" s="124"/>
      <c r="D23" s="124"/>
      <c r="E23" s="124"/>
      <c r="F23" s="124"/>
      <c r="G23" s="124"/>
      <c r="H23" s="121">
        <f>'Прайс-лист Cedral 2022'!H34:I34*(100%-J8)</f>
        <v>1919</v>
      </c>
      <c r="I23" s="121"/>
      <c r="J23" s="121"/>
    </row>
    <row r="24" spans="1:10" s="15" customFormat="1" ht="27.75" customHeight="1" x14ac:dyDescent="0.3">
      <c r="A24" s="47"/>
      <c r="B24" s="124" t="s">
        <v>45</v>
      </c>
      <c r="C24" s="124"/>
      <c r="D24" s="124"/>
      <c r="E24" s="124"/>
      <c r="F24" s="124"/>
      <c r="G24" s="124"/>
      <c r="H24" s="121">
        <f>'Прайс-лист Cedral 2022'!H36:I36*(100%-J8)</f>
        <v>4218</v>
      </c>
      <c r="I24" s="121"/>
      <c r="J24" s="121"/>
    </row>
    <row r="25" spans="1:10" s="15" customFormat="1" ht="27.75" customHeight="1" x14ac:dyDescent="0.3">
      <c r="A25" s="46"/>
      <c r="B25" s="123" t="s">
        <v>27</v>
      </c>
      <c r="C25" s="123"/>
      <c r="D25" s="123"/>
      <c r="E25" s="123"/>
      <c r="F25" s="125" t="s">
        <v>31</v>
      </c>
      <c r="G25" s="125"/>
      <c r="H25" s="121">
        <f>'Прайс-лист Cedral 2022'!H38:I38*(100%-J8)</f>
        <v>3030</v>
      </c>
      <c r="I25" s="121"/>
      <c r="J25" s="121"/>
    </row>
    <row r="26" spans="1:10" s="15" customFormat="1" ht="12" customHeight="1" x14ac:dyDescent="0.3">
      <c r="A26" s="19"/>
      <c r="B26" s="20"/>
      <c r="C26" s="20"/>
      <c r="D26" s="20"/>
      <c r="E26" s="20"/>
      <c r="F26" s="20"/>
      <c r="G26" s="20"/>
      <c r="H26" s="25"/>
      <c r="I26" s="25"/>
      <c r="J26" s="24"/>
    </row>
    <row r="27" spans="1:10" x14ac:dyDescent="0.3">
      <c r="A27" s="12"/>
      <c r="B27" s="13"/>
      <c r="C27" s="7"/>
      <c r="D27" s="7"/>
      <c r="E27" s="7"/>
      <c r="F27" s="7"/>
      <c r="G27" s="14"/>
    </row>
    <row r="28" spans="1:10" x14ac:dyDescent="0.3">
      <c r="A28" s="12"/>
      <c r="B28" s="13"/>
      <c r="C28" s="7"/>
      <c r="D28" s="7"/>
      <c r="E28" s="7"/>
      <c r="F28" s="7"/>
      <c r="G28" s="14"/>
    </row>
    <row r="29" spans="1:10" x14ac:dyDescent="0.3">
      <c r="A29" s="12"/>
      <c r="B29" s="12"/>
      <c r="C29" s="7"/>
      <c r="D29" s="7"/>
      <c r="E29" s="7"/>
      <c r="F29" s="7"/>
      <c r="G29" s="14"/>
    </row>
    <row r="30" spans="1:10" x14ac:dyDescent="0.3">
      <c r="A30" s="12"/>
      <c r="B30" s="13"/>
      <c r="C30" s="7"/>
      <c r="D30" s="7"/>
      <c r="E30" s="7"/>
      <c r="F30" s="7"/>
      <c r="G30" s="14"/>
    </row>
    <row r="31" spans="1:10" x14ac:dyDescent="0.3">
      <c r="A31" s="12"/>
      <c r="B31" s="13"/>
      <c r="C31" s="7"/>
      <c r="D31" s="7"/>
      <c r="E31" s="7"/>
      <c r="F31" s="7"/>
      <c r="G31" s="14"/>
    </row>
    <row r="32" spans="1:10" x14ac:dyDescent="0.3">
      <c r="A32" s="12"/>
      <c r="B32" s="13"/>
      <c r="C32" s="7"/>
      <c r="D32" s="7"/>
      <c r="E32" s="7"/>
      <c r="F32" s="7"/>
      <c r="G32" s="14"/>
    </row>
    <row r="33" spans="1:7" x14ac:dyDescent="0.3">
      <c r="A33" s="12"/>
      <c r="B33" s="13"/>
      <c r="C33" s="7"/>
      <c r="D33" s="7"/>
      <c r="E33" s="7"/>
      <c r="F33" s="7"/>
      <c r="G33" s="14"/>
    </row>
    <row r="34" spans="1:7" x14ac:dyDescent="0.3">
      <c r="A34" s="12"/>
      <c r="B34" s="13"/>
      <c r="C34" s="7"/>
      <c r="D34" s="7"/>
      <c r="E34" s="7"/>
      <c r="F34" s="7"/>
      <c r="G34" s="14"/>
    </row>
    <row r="35" spans="1:7" x14ac:dyDescent="0.3">
      <c r="A35" s="12"/>
      <c r="B35" s="13"/>
      <c r="C35" s="7"/>
      <c r="D35" s="7"/>
      <c r="E35" s="7"/>
      <c r="F35" s="7"/>
      <c r="G35" s="14"/>
    </row>
    <row r="36" spans="1:7" s="30" customFormat="1" x14ac:dyDescent="0.3">
      <c r="A36" s="12"/>
      <c r="B36" s="13"/>
      <c r="C36" s="7"/>
      <c r="D36" s="7"/>
      <c r="E36" s="7"/>
      <c r="F36" s="7"/>
      <c r="G36" s="14"/>
    </row>
  </sheetData>
  <sheetProtection selectLockedCells="1"/>
  <mergeCells count="43">
    <mergeCell ref="B25:E25"/>
    <mergeCell ref="F25:G25"/>
    <mergeCell ref="H25:J25"/>
    <mergeCell ref="B24:G24"/>
    <mergeCell ref="H24:J24"/>
    <mergeCell ref="B20:G20"/>
    <mergeCell ref="H20:J20"/>
    <mergeCell ref="B22:G22"/>
    <mergeCell ref="H22:J22"/>
    <mergeCell ref="B23:G23"/>
    <mergeCell ref="H23:J23"/>
    <mergeCell ref="B21:G21"/>
    <mergeCell ref="H21:J21"/>
    <mergeCell ref="B19:G19"/>
    <mergeCell ref="H19:J19"/>
    <mergeCell ref="B15:G15"/>
    <mergeCell ref="H15:J15"/>
    <mergeCell ref="B17:G17"/>
    <mergeCell ref="B16:G16"/>
    <mergeCell ref="H16:J16"/>
    <mergeCell ref="H18:J18"/>
    <mergeCell ref="B18:G18"/>
    <mergeCell ref="B13:F13"/>
    <mergeCell ref="H13:J13"/>
    <mergeCell ref="B14:F14"/>
    <mergeCell ref="H14:J14"/>
    <mergeCell ref="H17:J17"/>
    <mergeCell ref="J9:J10"/>
    <mergeCell ref="B10:F10"/>
    <mergeCell ref="B11:F11"/>
    <mergeCell ref="A12:F12"/>
    <mergeCell ref="G12:J12"/>
    <mergeCell ref="A9:A10"/>
    <mergeCell ref="B9:F9"/>
    <mergeCell ref="G9:G10"/>
    <mergeCell ref="H9:H10"/>
    <mergeCell ref="I9:I10"/>
    <mergeCell ref="B1:J1"/>
    <mergeCell ref="A2:D4"/>
    <mergeCell ref="A5:D6"/>
    <mergeCell ref="G7:J7"/>
    <mergeCell ref="A8:C8"/>
    <mergeCell ref="G8:H8"/>
  </mergeCells>
  <pageMargins left="3.937007874015748E-2" right="3.937007874015748E-2" top="0.19685039370078741" bottom="0" header="0.19685039370078741" footer="0"/>
  <pageSetup paperSize="9" scale="95" fitToHeight="2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0"/>
  <sheetViews>
    <sheetView showGridLines="0" tabSelected="1" zoomScaleNormal="100" workbookViewId="0">
      <selection activeCell="L6" sqref="L6"/>
    </sheetView>
  </sheetViews>
  <sheetFormatPr defaultColWidth="9.109375" defaultRowHeight="15.6" x14ac:dyDescent="0.3"/>
  <cols>
    <col min="1" max="1" width="3.44140625" style="3" customWidth="1"/>
    <col min="2" max="2" width="9.109375" style="3"/>
    <col min="3" max="3" width="9.109375" style="3" customWidth="1"/>
    <col min="4" max="4" width="25.44140625" style="3" customWidth="1"/>
    <col min="5" max="5" width="9.109375" style="3"/>
    <col min="6" max="6" width="11.44140625" style="3" customWidth="1"/>
    <col min="7" max="7" width="9.109375" style="3"/>
    <col min="8" max="8" width="9.109375" style="21"/>
    <col min="9" max="9" width="12.33203125" style="21" customWidth="1"/>
    <col min="10" max="16384" width="9.109375" style="3"/>
  </cols>
  <sheetData>
    <row r="1" spans="1:21" ht="32.25" customHeight="1" x14ac:dyDescent="0.3">
      <c r="A1" s="104"/>
      <c r="B1" s="104"/>
      <c r="C1" s="104"/>
      <c r="D1" s="104"/>
      <c r="E1" s="134" t="s">
        <v>0</v>
      </c>
      <c r="F1" s="134"/>
      <c r="G1" s="134"/>
      <c r="H1" s="62"/>
      <c r="I1" s="155" t="s">
        <v>73</v>
      </c>
      <c r="T1" s="137"/>
      <c r="U1" s="137"/>
    </row>
    <row r="2" spans="1:21" ht="15" customHeight="1" x14ac:dyDescent="0.3">
      <c r="A2" s="104"/>
      <c r="B2" s="104"/>
      <c r="C2" s="104"/>
      <c r="D2" s="104"/>
      <c r="E2" s="67"/>
      <c r="F2" s="67"/>
      <c r="G2" s="68"/>
      <c r="H2" s="66"/>
      <c r="I2" s="62"/>
      <c r="S2" s="138"/>
      <c r="T2" s="138"/>
      <c r="U2" s="138"/>
    </row>
    <row r="3" spans="1:21" ht="12.75" customHeight="1" x14ac:dyDescent="0.3">
      <c r="A3" s="104"/>
      <c r="B3" s="104"/>
      <c r="C3" s="104"/>
      <c r="D3" s="104"/>
      <c r="E3" s="67"/>
      <c r="F3" s="67"/>
      <c r="G3" s="69"/>
      <c r="H3" s="66"/>
      <c r="I3" s="62"/>
      <c r="O3" s="10"/>
      <c r="P3" s="5"/>
      <c r="S3" s="138" t="s">
        <v>1</v>
      </c>
      <c r="T3" s="138"/>
      <c r="U3" s="138"/>
    </row>
    <row r="4" spans="1:21" ht="12.75" customHeight="1" x14ac:dyDescent="0.3">
      <c r="A4" s="105" t="s">
        <v>17</v>
      </c>
      <c r="B4" s="105"/>
      <c r="C4" s="105"/>
      <c r="D4" s="105"/>
      <c r="E4" s="67"/>
      <c r="F4" s="67"/>
      <c r="G4" s="63"/>
      <c r="H4" s="66"/>
      <c r="I4" s="62"/>
      <c r="O4" s="10"/>
      <c r="P4" s="5"/>
      <c r="S4" s="11"/>
      <c r="T4" s="11"/>
      <c r="U4" s="11"/>
    </row>
    <row r="5" spans="1:21" ht="20.25" customHeight="1" x14ac:dyDescent="0.3">
      <c r="A5" s="105"/>
      <c r="B5" s="105"/>
      <c r="C5" s="105"/>
      <c r="D5" s="105"/>
      <c r="E5" s="67"/>
      <c r="F5" s="67"/>
      <c r="G5" s="70"/>
      <c r="H5" s="66"/>
      <c r="I5" s="62"/>
      <c r="L5" s="65"/>
      <c r="O5" s="10"/>
      <c r="P5" s="5"/>
      <c r="S5" s="11"/>
      <c r="T5" s="11"/>
      <c r="U5" s="11"/>
    </row>
    <row r="6" spans="1:21" ht="95.25" customHeight="1" x14ac:dyDescent="0.3">
      <c r="G6" s="104"/>
      <c r="H6" s="104"/>
      <c r="I6" s="104"/>
    </row>
    <row r="7" spans="1:21" ht="11.25" customHeight="1" x14ac:dyDescent="0.3">
      <c r="G7" s="135"/>
      <c r="H7" s="135"/>
      <c r="I7" s="135"/>
    </row>
    <row r="8" spans="1:21" ht="90.75" customHeight="1" x14ac:dyDescent="0.3">
      <c r="A8" s="6"/>
      <c r="B8" s="4"/>
      <c r="C8" s="10"/>
      <c r="D8" s="10"/>
      <c r="E8" s="10"/>
      <c r="F8" s="13"/>
      <c r="G8" s="136"/>
      <c r="H8" s="136"/>
      <c r="I8" s="136"/>
    </row>
    <row r="9" spans="1:21" ht="12.75" customHeight="1" x14ac:dyDescent="0.3">
      <c r="A9" s="133"/>
      <c r="B9" s="133"/>
      <c r="C9" s="133"/>
      <c r="D9" s="133"/>
      <c r="E9" s="133"/>
      <c r="F9" s="133"/>
      <c r="G9" s="135" t="s">
        <v>2</v>
      </c>
      <c r="H9" s="135"/>
      <c r="I9" s="135"/>
    </row>
    <row r="10" spans="1:21" ht="24" customHeight="1" x14ac:dyDescent="0.3">
      <c r="A10" s="142"/>
      <c r="B10" s="141" t="s">
        <v>13</v>
      </c>
      <c r="C10" s="141"/>
      <c r="D10" s="141"/>
      <c r="E10" s="141"/>
      <c r="F10" s="141"/>
      <c r="G10" s="22"/>
      <c r="H10" s="109" t="s">
        <v>15</v>
      </c>
      <c r="I10" s="109" t="s">
        <v>16</v>
      </c>
    </row>
    <row r="11" spans="1:21" ht="12.75" customHeight="1" x14ac:dyDescent="0.3">
      <c r="A11" s="142"/>
      <c r="B11" s="141" t="s">
        <v>4</v>
      </c>
      <c r="C11" s="141"/>
      <c r="D11" s="141"/>
      <c r="E11" s="141"/>
      <c r="F11" s="141"/>
      <c r="G11" s="22"/>
      <c r="H11" s="139"/>
      <c r="I11" s="139"/>
    </row>
    <row r="12" spans="1:21" x14ac:dyDescent="0.3">
      <c r="A12" s="9"/>
      <c r="B12" s="143"/>
      <c r="C12" s="143"/>
      <c r="D12" s="143"/>
      <c r="E12" s="143"/>
      <c r="F12" s="143"/>
      <c r="H12" s="34">
        <v>2210</v>
      </c>
      <c r="I12" s="34">
        <f>H12/0.684</f>
        <v>3230.9941520467833</v>
      </c>
      <c r="M12" s="33"/>
      <c r="N12" s="33"/>
    </row>
    <row r="13" spans="1:21" ht="13.5" customHeight="1" x14ac:dyDescent="0.3">
      <c r="A13" s="141" t="s">
        <v>5</v>
      </c>
      <c r="B13" s="141"/>
      <c r="C13" s="141"/>
      <c r="D13" s="141"/>
      <c r="E13" s="141"/>
      <c r="F13" s="141"/>
      <c r="G13" s="139" t="s">
        <v>15</v>
      </c>
      <c r="H13" s="139"/>
      <c r="I13" s="139"/>
      <c r="M13"/>
      <c r="O13"/>
    </row>
    <row r="14" spans="1:21" ht="90" customHeight="1" x14ac:dyDescent="0.3">
      <c r="A14" s="8"/>
      <c r="B14" s="140"/>
      <c r="C14" s="140"/>
      <c r="D14" s="140"/>
      <c r="E14" s="140"/>
      <c r="F14" s="131" t="s">
        <v>8</v>
      </c>
      <c r="G14" s="132"/>
      <c r="H14" s="127">
        <v>2798</v>
      </c>
      <c r="I14" s="127"/>
      <c r="Q14"/>
    </row>
    <row r="15" spans="1:21" ht="12.75" customHeight="1" x14ac:dyDescent="0.3">
      <c r="A15" s="18"/>
      <c r="B15" s="126" t="s">
        <v>41</v>
      </c>
      <c r="C15" s="126"/>
      <c r="D15" s="126"/>
      <c r="E15" s="126"/>
      <c r="F15" s="126"/>
      <c r="G15" s="126"/>
      <c r="H15" s="43"/>
      <c r="I15" s="43"/>
      <c r="N15"/>
    </row>
    <row r="16" spans="1:21" ht="90" customHeight="1" x14ac:dyDescent="0.3">
      <c r="A16" s="8"/>
      <c r="B16" s="44"/>
      <c r="C16" s="44"/>
      <c r="D16" s="44"/>
      <c r="E16" s="44"/>
      <c r="F16" s="131" t="s">
        <v>43</v>
      </c>
      <c r="G16" s="132"/>
      <c r="H16" s="127">
        <v>1907</v>
      </c>
      <c r="I16" s="127"/>
      <c r="Q16"/>
    </row>
    <row r="17" spans="1:14" ht="12.75" customHeight="1" x14ac:dyDescent="0.3">
      <c r="A17" s="18"/>
      <c r="B17" s="126" t="s">
        <v>40</v>
      </c>
      <c r="C17" s="126"/>
      <c r="D17" s="126"/>
      <c r="E17" s="126"/>
      <c r="F17" s="126"/>
      <c r="G17" s="126"/>
      <c r="H17" s="43"/>
      <c r="I17" s="43"/>
      <c r="N17"/>
    </row>
    <row r="18" spans="1:14" s="15" customFormat="1" ht="90" customHeight="1" x14ac:dyDescent="0.3">
      <c r="A18" s="16"/>
      <c r="B18" s="130"/>
      <c r="C18" s="130"/>
      <c r="D18" s="130"/>
      <c r="E18" s="130"/>
      <c r="F18" s="128" t="s">
        <v>7</v>
      </c>
      <c r="G18" s="129"/>
      <c r="H18" s="127">
        <v>2662</v>
      </c>
      <c r="I18" s="127"/>
      <c r="L18"/>
      <c r="M18"/>
    </row>
    <row r="19" spans="1:14" s="15" customFormat="1" ht="12.75" customHeight="1" x14ac:dyDescent="0.3">
      <c r="A19" s="18"/>
      <c r="B19" s="126" t="s">
        <v>11</v>
      </c>
      <c r="C19" s="126"/>
      <c r="D19" s="126"/>
      <c r="E19" s="126"/>
      <c r="F19" s="126"/>
      <c r="G19" s="126"/>
      <c r="H19" s="38"/>
      <c r="I19" s="39"/>
    </row>
    <row r="20" spans="1:14" s="15" customFormat="1" ht="90" customHeight="1" x14ac:dyDescent="0.3">
      <c r="A20" s="8"/>
      <c r="B20" s="42"/>
      <c r="C20" s="42"/>
      <c r="D20" s="42"/>
      <c r="E20" s="42"/>
      <c r="F20" s="128" t="s">
        <v>26</v>
      </c>
      <c r="G20" s="129"/>
      <c r="H20" s="127">
        <v>1555</v>
      </c>
      <c r="I20" s="127"/>
      <c r="L20"/>
      <c r="M20"/>
    </row>
    <row r="21" spans="1:14" s="15" customFormat="1" ht="12.75" customHeight="1" x14ac:dyDescent="0.3">
      <c r="A21" s="18"/>
      <c r="B21" s="126" t="s">
        <v>22</v>
      </c>
      <c r="C21" s="126"/>
      <c r="D21" s="126"/>
      <c r="E21" s="126"/>
      <c r="F21" s="126"/>
      <c r="G21" s="126"/>
      <c r="H21" s="38"/>
      <c r="I21" s="39"/>
    </row>
    <row r="22" spans="1:14" s="15" customFormat="1" ht="87" customHeight="1" x14ac:dyDescent="0.3">
      <c r="A22" s="16"/>
      <c r="B22" s="130"/>
      <c r="C22" s="130"/>
      <c r="D22" s="130"/>
      <c r="E22" s="130"/>
      <c r="F22" s="128" t="s">
        <v>6</v>
      </c>
      <c r="G22" s="129"/>
      <c r="H22" s="127">
        <v>1540</v>
      </c>
      <c r="I22" s="127"/>
    </row>
    <row r="23" spans="1:14" s="15" customFormat="1" ht="12.75" customHeight="1" x14ac:dyDescent="0.3">
      <c r="A23" s="18"/>
      <c r="B23" s="126" t="s">
        <v>12</v>
      </c>
      <c r="C23" s="126"/>
      <c r="D23" s="126"/>
      <c r="E23" s="126"/>
      <c r="F23" s="26"/>
      <c r="G23" s="26"/>
      <c r="H23" s="38"/>
      <c r="I23" s="39"/>
    </row>
    <row r="24" spans="1:14" s="15" customFormat="1" ht="87" customHeight="1" x14ac:dyDescent="0.3">
      <c r="A24" s="8"/>
      <c r="B24" s="42"/>
      <c r="C24" s="42"/>
      <c r="D24" s="42"/>
      <c r="E24" s="42"/>
      <c r="F24" s="128" t="s">
        <v>25</v>
      </c>
      <c r="G24" s="129"/>
      <c r="H24" s="127">
        <v>1309</v>
      </c>
      <c r="I24" s="127"/>
    </row>
    <row r="25" spans="1:14" s="15" customFormat="1" ht="12.75" customHeight="1" x14ac:dyDescent="0.3">
      <c r="A25" s="18"/>
      <c r="B25" s="126" t="s">
        <v>23</v>
      </c>
      <c r="C25" s="126"/>
      <c r="D25" s="126"/>
      <c r="E25" s="126"/>
      <c r="F25" s="26"/>
      <c r="G25" s="26"/>
      <c r="H25" s="38"/>
      <c r="I25" s="39"/>
    </row>
    <row r="26" spans="1:14" s="15" customFormat="1" ht="87" customHeight="1" x14ac:dyDescent="0.3">
      <c r="A26" s="16"/>
      <c r="B26" s="130"/>
      <c r="C26" s="130"/>
      <c r="D26" s="130"/>
      <c r="E26" s="130"/>
      <c r="F26" s="128" t="s">
        <v>19</v>
      </c>
      <c r="G26" s="128"/>
      <c r="H26" s="127">
        <v>4205</v>
      </c>
      <c r="I26" s="127"/>
      <c r="N26"/>
    </row>
    <row r="27" spans="1:14" s="15" customFormat="1" ht="12.75" customHeight="1" x14ac:dyDescent="0.3">
      <c r="A27" s="18"/>
      <c r="B27" s="126" t="s">
        <v>20</v>
      </c>
      <c r="C27" s="126"/>
      <c r="D27" s="126"/>
      <c r="E27" s="126"/>
      <c r="F27" s="126"/>
      <c r="G27" s="126"/>
      <c r="H27" s="38"/>
      <c r="I27" s="39"/>
    </row>
    <row r="28" spans="1:14" s="15" customFormat="1" ht="87" customHeight="1" x14ac:dyDescent="0.3">
      <c r="A28" s="23"/>
      <c r="B28" s="147"/>
      <c r="C28" s="147"/>
      <c r="D28" s="147"/>
      <c r="E28" s="147"/>
      <c r="F28" s="128" t="s">
        <v>77</v>
      </c>
      <c r="G28" s="128"/>
      <c r="H28" s="127">
        <v>3441</v>
      </c>
      <c r="I28" s="127"/>
      <c r="M28"/>
    </row>
    <row r="29" spans="1:14" s="15" customFormat="1" ht="24.75" customHeight="1" x14ac:dyDescent="0.3">
      <c r="A29" s="146" t="s">
        <v>44</v>
      </c>
      <c r="B29" s="146"/>
      <c r="C29" s="146"/>
      <c r="D29" s="146"/>
      <c r="E29" s="146"/>
      <c r="F29" s="146"/>
      <c r="G29" s="102"/>
      <c r="H29" s="101"/>
      <c r="I29" s="101"/>
      <c r="M29"/>
    </row>
    <row r="30" spans="1:14" s="15" customFormat="1" ht="87" customHeight="1" x14ac:dyDescent="0.3">
      <c r="A30" s="23"/>
      <c r="B30" s="147"/>
      <c r="C30" s="147"/>
      <c r="D30" s="147"/>
      <c r="E30" s="147"/>
      <c r="F30" s="128" t="s">
        <v>21</v>
      </c>
      <c r="G30" s="128"/>
      <c r="H30" s="127">
        <v>1709</v>
      </c>
      <c r="I30" s="127"/>
      <c r="M30"/>
    </row>
    <row r="31" spans="1:14" s="15" customFormat="1" ht="24.75" customHeight="1" x14ac:dyDescent="0.3">
      <c r="A31" s="146" t="s">
        <v>74</v>
      </c>
      <c r="B31" s="146"/>
      <c r="C31" s="146"/>
      <c r="D31" s="146"/>
      <c r="E31" s="146"/>
      <c r="F31" s="146"/>
      <c r="G31" s="31"/>
      <c r="H31" s="36"/>
      <c r="I31" s="36"/>
      <c r="M31"/>
    </row>
    <row r="32" spans="1:14" s="15" customFormat="1" ht="87" customHeight="1" x14ac:dyDescent="0.3">
      <c r="A32" s="23"/>
      <c r="B32" s="147"/>
      <c r="C32" s="147"/>
      <c r="D32" s="147"/>
      <c r="E32" s="35"/>
      <c r="F32" s="131" t="s">
        <v>76</v>
      </c>
      <c r="G32" s="131"/>
      <c r="H32" s="127">
        <v>3780</v>
      </c>
      <c r="I32" s="127"/>
      <c r="M32"/>
    </row>
    <row r="33" spans="1:13" s="15" customFormat="1" ht="22.5" customHeight="1" x14ac:dyDescent="0.3">
      <c r="A33" s="146" t="s">
        <v>75</v>
      </c>
      <c r="B33" s="146"/>
      <c r="C33" s="146"/>
      <c r="D33" s="146"/>
      <c r="E33" s="146"/>
      <c r="F33" s="146"/>
      <c r="G33" s="102"/>
      <c r="H33" s="40"/>
      <c r="I33" s="41"/>
    </row>
    <row r="34" spans="1:13" s="15" customFormat="1" ht="87" customHeight="1" x14ac:dyDescent="0.3">
      <c r="A34" s="23"/>
      <c r="B34" s="147"/>
      <c r="C34" s="147"/>
      <c r="D34" s="147"/>
      <c r="E34" s="35"/>
      <c r="F34" s="131" t="s">
        <v>24</v>
      </c>
      <c r="G34" s="131"/>
      <c r="H34" s="127">
        <v>1919</v>
      </c>
      <c r="I34" s="127"/>
      <c r="M34"/>
    </row>
    <row r="35" spans="1:13" s="15" customFormat="1" ht="22.5" customHeight="1" x14ac:dyDescent="0.3">
      <c r="A35" s="146" t="s">
        <v>18</v>
      </c>
      <c r="B35" s="146"/>
      <c r="C35" s="146"/>
      <c r="D35" s="146"/>
      <c r="E35" s="146"/>
      <c r="F35" s="146"/>
      <c r="G35" s="102"/>
      <c r="H35" s="40"/>
      <c r="I35" s="41"/>
    </row>
    <row r="36" spans="1:13" s="15" customFormat="1" ht="87" customHeight="1" x14ac:dyDescent="0.3">
      <c r="A36" s="23"/>
      <c r="B36" s="147"/>
      <c r="C36" s="147"/>
      <c r="D36" s="147"/>
      <c r="E36" s="35"/>
      <c r="F36" s="128" t="s">
        <v>81</v>
      </c>
      <c r="G36" s="128"/>
      <c r="H36" s="127">
        <v>4218</v>
      </c>
      <c r="I36" s="127"/>
      <c r="M36"/>
    </row>
    <row r="37" spans="1:13" s="15" customFormat="1" ht="22.5" customHeight="1" x14ac:dyDescent="0.3">
      <c r="A37" s="146" t="s">
        <v>80</v>
      </c>
      <c r="B37" s="146"/>
      <c r="C37" s="146"/>
      <c r="D37" s="146"/>
      <c r="E37" s="146"/>
      <c r="F37" s="146"/>
      <c r="G37" s="31"/>
      <c r="H37" s="40"/>
      <c r="I37" s="41"/>
    </row>
    <row r="38" spans="1:13" s="15" customFormat="1" ht="90" customHeight="1" x14ac:dyDescent="0.3">
      <c r="A38" s="16"/>
      <c r="B38" s="130"/>
      <c r="C38" s="130"/>
      <c r="D38" s="130"/>
      <c r="E38" s="130"/>
      <c r="F38" s="145" t="s">
        <v>9</v>
      </c>
      <c r="G38" s="145"/>
      <c r="H38" s="127">
        <v>3030</v>
      </c>
      <c r="I38" s="127"/>
      <c r="L38" s="1"/>
    </row>
    <row r="39" spans="1:13" ht="12.75" customHeight="1" x14ac:dyDescent="0.3">
      <c r="A39" s="18"/>
      <c r="B39" s="126" t="s">
        <v>10</v>
      </c>
      <c r="C39" s="126"/>
      <c r="D39" s="126"/>
      <c r="E39" s="126"/>
      <c r="F39" s="26"/>
      <c r="G39" s="26"/>
      <c r="H39" s="36"/>
      <c r="I39" s="37"/>
    </row>
    <row r="40" spans="1:13" s="15" customFormat="1" ht="12" customHeight="1" x14ac:dyDescent="0.3">
      <c r="A40" s="19"/>
      <c r="B40" s="20"/>
      <c r="C40" s="20"/>
      <c r="D40" s="20"/>
      <c r="E40" s="20"/>
      <c r="F40" s="20"/>
      <c r="G40" s="20"/>
      <c r="H40" s="25"/>
      <c r="I40" s="24"/>
    </row>
    <row r="41" spans="1:13" s="15" customFormat="1" ht="12" customHeight="1" x14ac:dyDescent="0.3">
      <c r="A41" s="17"/>
      <c r="B41" s="144" t="s">
        <v>14</v>
      </c>
      <c r="C41" s="144"/>
      <c r="D41" s="144"/>
      <c r="E41" s="144"/>
      <c r="F41" s="144"/>
      <c r="G41" s="144"/>
      <c r="H41" s="25"/>
      <c r="I41" s="24"/>
    </row>
    <row r="42" spans="1:13" s="15" customFormat="1" ht="12" customHeight="1" x14ac:dyDescent="0.3">
      <c r="A42" s="19"/>
      <c r="B42" s="20"/>
      <c r="C42" s="20"/>
      <c r="D42" s="20"/>
      <c r="E42" s="20"/>
      <c r="F42" s="20"/>
      <c r="G42" s="20"/>
      <c r="H42" s="25"/>
      <c r="I42" s="24"/>
    </row>
    <row r="43" spans="1:13" s="15" customFormat="1" ht="12" customHeight="1" x14ac:dyDescent="0.3">
      <c r="A43" s="19"/>
      <c r="B43" s="20"/>
      <c r="C43" s="20"/>
      <c r="D43" s="20"/>
      <c r="E43" s="20"/>
      <c r="F43" s="20"/>
      <c r="G43" s="20"/>
      <c r="H43" s="25"/>
      <c r="I43" s="24"/>
    </row>
    <row r="44" spans="1:13" s="15" customFormat="1" ht="12" customHeight="1" x14ac:dyDescent="0.3">
      <c r="A44" s="19"/>
      <c r="B44" s="20"/>
      <c r="C44" s="20"/>
      <c r="D44" s="20"/>
      <c r="E44" s="20"/>
      <c r="F44" s="20"/>
      <c r="G44" s="20"/>
      <c r="H44" s="25"/>
      <c r="I44" s="24"/>
    </row>
    <row r="45" spans="1:13" s="15" customFormat="1" ht="12" customHeight="1" x14ac:dyDescent="0.3">
      <c r="A45" s="19"/>
      <c r="B45" s="20"/>
      <c r="C45" s="20"/>
      <c r="D45" s="20"/>
      <c r="E45" s="20"/>
      <c r="F45" s="20"/>
      <c r="G45" s="20"/>
      <c r="H45" s="25"/>
      <c r="I45" s="24"/>
    </row>
    <row r="46" spans="1:13" s="15" customFormat="1" ht="12" customHeight="1" x14ac:dyDescent="0.3">
      <c r="A46" s="19"/>
      <c r="B46" s="20"/>
      <c r="C46" s="20"/>
      <c r="D46" s="20"/>
      <c r="E46" s="20"/>
      <c r="F46" s="20"/>
      <c r="G46" s="20"/>
      <c r="H46" s="25"/>
      <c r="I46" s="24"/>
    </row>
    <row r="47" spans="1:13" s="15" customFormat="1" ht="12" customHeight="1" x14ac:dyDescent="0.3">
      <c r="A47" s="19"/>
      <c r="B47" s="20"/>
      <c r="C47" s="20"/>
      <c r="D47" s="20"/>
      <c r="E47" s="20"/>
      <c r="F47" s="20"/>
      <c r="G47" s="20"/>
      <c r="H47" s="25"/>
      <c r="I47" s="24"/>
    </row>
    <row r="48" spans="1:13" s="15" customFormat="1" ht="12" customHeight="1" x14ac:dyDescent="0.3">
      <c r="A48" s="19"/>
      <c r="B48" s="20"/>
      <c r="C48" s="20"/>
      <c r="D48" s="20"/>
      <c r="E48" s="20"/>
      <c r="F48" s="20"/>
      <c r="G48" s="20"/>
      <c r="H48" s="25"/>
      <c r="I48" s="24"/>
    </row>
    <row r="49" spans="1:9" s="15" customFormat="1" ht="12" customHeight="1" x14ac:dyDescent="0.3">
      <c r="A49" s="19"/>
      <c r="B49" s="20"/>
      <c r="C49" s="20"/>
      <c r="D49" s="20"/>
      <c r="E49" s="20"/>
      <c r="F49" s="20"/>
      <c r="G49" s="20"/>
      <c r="H49" s="25"/>
      <c r="I49" s="24"/>
    </row>
    <row r="50" spans="1:9" s="15" customFormat="1" ht="12" customHeight="1" x14ac:dyDescent="0.3">
      <c r="A50" s="19"/>
      <c r="B50" s="20"/>
      <c r="C50" s="20"/>
      <c r="D50" s="20"/>
      <c r="E50" s="20"/>
      <c r="F50" s="20"/>
      <c r="G50" s="20"/>
      <c r="H50" s="25"/>
      <c r="I50" s="24"/>
    </row>
    <row r="51" spans="1:9" s="15" customFormat="1" ht="12" customHeight="1" x14ac:dyDescent="0.3">
      <c r="A51" s="19"/>
      <c r="B51" s="20"/>
      <c r="C51" s="20"/>
      <c r="D51" s="20"/>
      <c r="E51" s="20"/>
      <c r="F51" s="20"/>
      <c r="G51" s="20"/>
      <c r="H51" s="25"/>
      <c r="I51" s="24"/>
    </row>
    <row r="52" spans="1:9" s="15" customFormat="1" ht="12" customHeight="1" x14ac:dyDescent="0.3">
      <c r="A52" s="19"/>
      <c r="B52" s="20"/>
      <c r="C52" s="20"/>
      <c r="D52" s="20"/>
      <c r="E52" s="20"/>
      <c r="F52" s="20"/>
      <c r="G52" s="20"/>
      <c r="H52" s="25"/>
      <c r="I52" s="24"/>
    </row>
    <row r="53" spans="1:9" s="15" customFormat="1" ht="12" customHeight="1" x14ac:dyDescent="0.3">
      <c r="A53" s="19"/>
      <c r="B53" s="20"/>
      <c r="C53" s="20"/>
      <c r="D53" s="20"/>
      <c r="E53" s="20"/>
      <c r="F53" s="20"/>
      <c r="G53" s="20"/>
      <c r="H53" s="25"/>
      <c r="I53" s="24"/>
    </row>
    <row r="54" spans="1:9" s="15" customFormat="1" ht="12" customHeight="1" x14ac:dyDescent="0.3">
      <c r="A54" s="19"/>
      <c r="B54" s="20"/>
      <c r="C54" s="20"/>
      <c r="D54" s="20"/>
      <c r="E54" s="20"/>
      <c r="F54" s="20"/>
      <c r="G54" s="20"/>
      <c r="H54" s="25"/>
      <c r="I54" s="24"/>
    </row>
    <row r="55" spans="1:9" s="15" customFormat="1" ht="12" customHeight="1" x14ac:dyDescent="0.3">
      <c r="A55" s="19"/>
      <c r="B55" s="20"/>
      <c r="C55" s="20"/>
      <c r="D55" s="20"/>
      <c r="E55" s="20"/>
      <c r="F55" s="20"/>
      <c r="G55" s="20"/>
      <c r="H55" s="25"/>
      <c r="I55" s="24"/>
    </row>
    <row r="56" spans="1:9" s="15" customFormat="1" ht="12" customHeight="1" x14ac:dyDescent="0.3">
      <c r="A56" s="19"/>
      <c r="B56" s="20"/>
      <c r="C56" s="20"/>
      <c r="D56" s="20"/>
      <c r="E56" s="20"/>
      <c r="F56" s="20"/>
      <c r="G56" s="20"/>
      <c r="H56" s="25"/>
      <c r="I56" s="24"/>
    </row>
    <row r="57" spans="1:9" s="15" customFormat="1" ht="12" customHeight="1" x14ac:dyDescent="0.3">
      <c r="A57" s="19"/>
      <c r="B57" s="20"/>
      <c r="C57" s="20"/>
      <c r="D57" s="20"/>
      <c r="E57" s="20"/>
      <c r="F57" s="20"/>
      <c r="G57" s="20"/>
      <c r="H57" s="25"/>
      <c r="I57" s="24"/>
    </row>
    <row r="58" spans="1:9" s="15" customFormat="1" ht="12" customHeight="1" x14ac:dyDescent="0.3">
      <c r="A58" s="19"/>
      <c r="B58" s="20"/>
      <c r="C58" s="20"/>
      <c r="D58" s="20"/>
      <c r="E58" s="20"/>
      <c r="F58" s="20"/>
      <c r="G58" s="20"/>
      <c r="H58" s="25"/>
      <c r="I58" s="24"/>
    </row>
    <row r="59" spans="1:9" s="15" customFormat="1" ht="12" customHeight="1" x14ac:dyDescent="0.3">
      <c r="A59" s="19"/>
      <c r="B59" s="20"/>
      <c r="C59" s="20"/>
      <c r="D59" s="20"/>
      <c r="E59" s="20"/>
      <c r="F59" s="20"/>
      <c r="G59" s="20"/>
      <c r="H59" s="25"/>
      <c r="I59" s="24"/>
    </row>
    <row r="60" spans="1:9" ht="13.8" x14ac:dyDescent="0.3">
      <c r="H60" s="3"/>
      <c r="I60" s="3"/>
    </row>
    <row r="61" spans="1:9" ht="13.8" x14ac:dyDescent="0.3">
      <c r="H61" s="3"/>
      <c r="I61" s="3"/>
    </row>
    <row r="62" spans="1:9" ht="13.8" x14ac:dyDescent="0.3">
      <c r="H62" s="3"/>
      <c r="I62" s="3"/>
    </row>
    <row r="63" spans="1:9" ht="13.8" x14ac:dyDescent="0.3">
      <c r="H63" s="3"/>
      <c r="I63" s="3"/>
    </row>
    <row r="64" spans="1:9" ht="13.8" x14ac:dyDescent="0.3">
      <c r="H64" s="3"/>
      <c r="I64" s="3"/>
    </row>
    <row r="65" spans="1:9" ht="13.8" x14ac:dyDescent="0.3">
      <c r="H65" s="3"/>
      <c r="I65" s="3"/>
    </row>
    <row r="66" spans="1:9" ht="13.8" x14ac:dyDescent="0.3">
      <c r="H66" s="3"/>
      <c r="I66" s="3"/>
    </row>
    <row r="67" spans="1:9" ht="13.8" x14ac:dyDescent="0.3">
      <c r="H67" s="3"/>
      <c r="I67" s="3"/>
    </row>
    <row r="68" spans="1:9" ht="13.8" x14ac:dyDescent="0.3">
      <c r="H68" s="3"/>
      <c r="I68" s="3"/>
    </row>
    <row r="69" spans="1:9" ht="13.8" x14ac:dyDescent="0.3">
      <c r="H69" s="3"/>
      <c r="I69" s="3"/>
    </row>
    <row r="70" spans="1:9" ht="13.8" x14ac:dyDescent="0.3">
      <c r="H70" s="3"/>
      <c r="I70" s="3"/>
    </row>
    <row r="71" spans="1:9" ht="13.8" x14ac:dyDescent="0.3">
      <c r="H71" s="3"/>
      <c r="I71" s="3"/>
    </row>
    <row r="72" spans="1:9" ht="13.8" x14ac:dyDescent="0.3">
      <c r="H72" s="3"/>
      <c r="I72" s="3"/>
    </row>
    <row r="73" spans="1:9" ht="13.8" x14ac:dyDescent="0.3">
      <c r="H73" s="3"/>
      <c r="I73" s="3"/>
    </row>
    <row r="74" spans="1:9" ht="13.8" x14ac:dyDescent="0.3">
      <c r="H74" s="3"/>
      <c r="I74" s="3"/>
    </row>
    <row r="75" spans="1:9" ht="13.8" x14ac:dyDescent="0.3">
      <c r="H75" s="3"/>
      <c r="I75" s="3"/>
    </row>
    <row r="76" spans="1:9" ht="13.8" x14ac:dyDescent="0.3">
      <c r="H76" s="3"/>
      <c r="I76" s="3"/>
    </row>
    <row r="77" spans="1:9" s="29" customFormat="1" x14ac:dyDescent="0.3"/>
    <row r="78" spans="1:9" x14ac:dyDescent="0.3">
      <c r="A78" s="12"/>
      <c r="B78" s="13"/>
      <c r="C78" s="7"/>
      <c r="D78" s="7"/>
      <c r="E78" s="7"/>
      <c r="F78" s="7"/>
      <c r="G78" s="14"/>
      <c r="H78" s="30"/>
      <c r="I78" s="30"/>
    </row>
    <row r="79" spans="1:9" x14ac:dyDescent="0.3">
      <c r="A79" s="12"/>
      <c r="B79" s="13"/>
      <c r="C79" s="7"/>
      <c r="D79" s="7"/>
      <c r="E79" s="7"/>
      <c r="F79" s="7"/>
      <c r="G79" s="14"/>
      <c r="H79" s="30"/>
      <c r="I79" s="30"/>
    </row>
    <row r="80" spans="1:9" x14ac:dyDescent="0.3">
      <c r="A80" s="12"/>
      <c r="B80" s="13"/>
      <c r="C80" s="7"/>
      <c r="D80" s="7"/>
      <c r="E80" s="7"/>
      <c r="F80" s="7"/>
      <c r="G80" s="14"/>
      <c r="H80" s="30"/>
      <c r="I80" s="30"/>
    </row>
    <row r="81" spans="1:9" x14ac:dyDescent="0.3">
      <c r="A81" s="12"/>
      <c r="B81" s="13"/>
      <c r="C81" s="7"/>
      <c r="D81" s="7"/>
      <c r="E81" s="7"/>
      <c r="F81" s="7"/>
      <c r="G81" s="14"/>
      <c r="H81" s="30"/>
      <c r="I81" s="30"/>
    </row>
    <row r="82" spans="1:9" x14ac:dyDescent="0.3">
      <c r="A82" s="9"/>
      <c r="B82" s="10"/>
      <c r="C82" s="7"/>
      <c r="D82" s="7"/>
      <c r="E82" s="7"/>
      <c r="F82" s="7"/>
      <c r="G82" s="14"/>
    </row>
    <row r="83" spans="1:9" x14ac:dyDescent="0.3">
      <c r="D83" s="28"/>
    </row>
    <row r="84" spans="1:9" x14ac:dyDescent="0.3">
      <c r="D84" s="27"/>
    </row>
    <row r="90" spans="1:9" x14ac:dyDescent="0.3">
      <c r="D90" s="2"/>
    </row>
  </sheetData>
  <mergeCells count="69">
    <mergeCell ref="F36:G36"/>
    <mergeCell ref="A31:F31"/>
    <mergeCell ref="H28:I28"/>
    <mergeCell ref="F28:G28"/>
    <mergeCell ref="B28:E28"/>
    <mergeCell ref="A29:F29"/>
    <mergeCell ref="B30:E30"/>
    <mergeCell ref="F30:G30"/>
    <mergeCell ref="H30:I30"/>
    <mergeCell ref="B39:E39"/>
    <mergeCell ref="B41:G41"/>
    <mergeCell ref="F32:G32"/>
    <mergeCell ref="H32:I32"/>
    <mergeCell ref="H38:I38"/>
    <mergeCell ref="F38:G38"/>
    <mergeCell ref="B38:E38"/>
    <mergeCell ref="A37:F37"/>
    <mergeCell ref="A33:F33"/>
    <mergeCell ref="F34:G34"/>
    <mergeCell ref="H34:I34"/>
    <mergeCell ref="B34:D34"/>
    <mergeCell ref="B32:D32"/>
    <mergeCell ref="A35:F35"/>
    <mergeCell ref="H36:I36"/>
    <mergeCell ref="B36:D36"/>
    <mergeCell ref="A13:F13"/>
    <mergeCell ref="A10:A11"/>
    <mergeCell ref="B10:F10"/>
    <mergeCell ref="F14:G14"/>
    <mergeCell ref="B12:F12"/>
    <mergeCell ref="G13:I13"/>
    <mergeCell ref="B11:F11"/>
    <mergeCell ref="T1:U1"/>
    <mergeCell ref="S2:U2"/>
    <mergeCell ref="S3:U3"/>
    <mergeCell ref="H10:H11"/>
    <mergeCell ref="I10:I11"/>
    <mergeCell ref="A9:F9"/>
    <mergeCell ref="A4:D5"/>
    <mergeCell ref="A1:D3"/>
    <mergeCell ref="E1:G1"/>
    <mergeCell ref="H24:I24"/>
    <mergeCell ref="H22:I22"/>
    <mergeCell ref="G6:I6"/>
    <mergeCell ref="G7:I7"/>
    <mergeCell ref="G8:I8"/>
    <mergeCell ref="G9:I9"/>
    <mergeCell ref="H18:I18"/>
    <mergeCell ref="B22:E22"/>
    <mergeCell ref="B18:E18"/>
    <mergeCell ref="F18:G18"/>
    <mergeCell ref="B17:G17"/>
    <mergeCell ref="H16:I16"/>
    <mergeCell ref="B25:E25"/>
    <mergeCell ref="H14:I14"/>
    <mergeCell ref="B27:G27"/>
    <mergeCell ref="B23:E23"/>
    <mergeCell ref="F22:G22"/>
    <mergeCell ref="B26:E26"/>
    <mergeCell ref="F26:G26"/>
    <mergeCell ref="H26:I26"/>
    <mergeCell ref="B19:G19"/>
    <mergeCell ref="F24:G24"/>
    <mergeCell ref="F20:G20"/>
    <mergeCell ref="B21:G21"/>
    <mergeCell ref="H20:I20"/>
    <mergeCell ref="F16:G16"/>
    <mergeCell ref="B14:E14"/>
    <mergeCell ref="B15:G15"/>
  </mergeCells>
  <pageMargins left="3.937007874015748E-2" right="3.937007874015748E-2" top="0.19685039370078741" bottom="0" header="0.19685039370078741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6"/>
  <sheetViews>
    <sheetView zoomScale="85" zoomScaleNormal="85" workbookViewId="0">
      <pane ySplit="4" topLeftCell="A5" activePane="bottomLeft" state="frozen"/>
      <selection pane="bottomLeft" activeCell="A7" sqref="A7:XFD7"/>
    </sheetView>
  </sheetViews>
  <sheetFormatPr defaultRowHeight="14.4" x14ac:dyDescent="0.3"/>
  <cols>
    <col min="1" max="1" width="19.88671875" style="74" customWidth="1"/>
    <col min="2" max="2" width="6.88671875" style="74" bestFit="1" customWidth="1"/>
    <col min="3" max="3" width="8.44140625" style="74" bestFit="1" customWidth="1"/>
    <col min="4" max="4" width="9.44140625" style="74" bestFit="1" customWidth="1"/>
    <col min="5" max="5" width="9.44140625" style="74" customWidth="1"/>
    <col min="6" max="6" width="16.5546875" style="74" bestFit="1" customWidth="1"/>
    <col min="7" max="7" width="7.88671875" style="74" customWidth="1"/>
    <col min="8" max="8" width="9.44140625" style="74" customWidth="1"/>
    <col min="9" max="9" width="8" style="74" bestFit="1" customWidth="1"/>
    <col min="10" max="10" width="11.5546875" style="74" bestFit="1" customWidth="1"/>
    <col min="11" max="256" width="8.88671875" style="74"/>
    <col min="257" max="257" width="19.88671875" style="74" customWidth="1"/>
    <col min="258" max="258" width="6.88671875" style="74" bestFit="1" customWidth="1"/>
    <col min="259" max="259" width="8.44140625" style="74" bestFit="1" customWidth="1"/>
    <col min="260" max="260" width="9.44140625" style="74" bestFit="1" customWidth="1"/>
    <col min="261" max="261" width="18.5546875" style="74" bestFit="1" customWidth="1"/>
    <col min="262" max="262" width="6.88671875" style="74" customWidth="1"/>
    <col min="263" max="263" width="7.88671875" style="74" customWidth="1"/>
    <col min="264" max="264" width="9.44140625" style="74" customWidth="1"/>
    <col min="265" max="265" width="8" style="74" bestFit="1" customWidth="1"/>
    <col min="266" max="266" width="11.5546875" style="74" bestFit="1" customWidth="1"/>
    <col min="267" max="512" width="8.88671875" style="74"/>
    <col min="513" max="513" width="19.88671875" style="74" customWidth="1"/>
    <col min="514" max="514" width="6.88671875" style="74" bestFit="1" customWidth="1"/>
    <col min="515" max="515" width="8.44140625" style="74" bestFit="1" customWidth="1"/>
    <col min="516" max="516" width="9.44140625" style="74" bestFit="1" customWidth="1"/>
    <col min="517" max="517" width="18.5546875" style="74" bestFit="1" customWidth="1"/>
    <col min="518" max="518" width="6.88671875" style="74" customWidth="1"/>
    <col min="519" max="519" width="7.88671875" style="74" customWidth="1"/>
    <col min="520" max="520" width="9.44140625" style="74" customWidth="1"/>
    <col min="521" max="521" width="8" style="74" bestFit="1" customWidth="1"/>
    <col min="522" max="522" width="11.5546875" style="74" bestFit="1" customWidth="1"/>
    <col min="523" max="768" width="8.88671875" style="74"/>
    <col min="769" max="769" width="19.88671875" style="74" customWidth="1"/>
    <col min="770" max="770" width="6.88671875" style="74" bestFit="1" customWidth="1"/>
    <col min="771" max="771" width="8.44140625" style="74" bestFit="1" customWidth="1"/>
    <col min="772" max="772" width="9.44140625" style="74" bestFit="1" customWidth="1"/>
    <col min="773" max="773" width="18.5546875" style="74" bestFit="1" customWidth="1"/>
    <col min="774" max="774" width="6.88671875" style="74" customWidth="1"/>
    <col min="775" max="775" width="7.88671875" style="74" customWidth="1"/>
    <col min="776" max="776" width="9.44140625" style="74" customWidth="1"/>
    <col min="777" max="777" width="8" style="74" bestFit="1" customWidth="1"/>
    <col min="778" max="778" width="11.5546875" style="74" bestFit="1" customWidth="1"/>
    <col min="779" max="1024" width="8.88671875" style="74"/>
    <col min="1025" max="1025" width="19.88671875" style="74" customWidth="1"/>
    <col min="1026" max="1026" width="6.88671875" style="74" bestFit="1" customWidth="1"/>
    <col min="1027" max="1027" width="8.44140625" style="74" bestFit="1" customWidth="1"/>
    <col min="1028" max="1028" width="9.44140625" style="74" bestFit="1" customWidth="1"/>
    <col min="1029" max="1029" width="18.5546875" style="74" bestFit="1" customWidth="1"/>
    <col min="1030" max="1030" width="6.88671875" style="74" customWidth="1"/>
    <col min="1031" max="1031" width="7.88671875" style="74" customWidth="1"/>
    <col min="1032" max="1032" width="9.44140625" style="74" customWidth="1"/>
    <col min="1033" max="1033" width="8" style="74" bestFit="1" customWidth="1"/>
    <col min="1034" max="1034" width="11.5546875" style="74" bestFit="1" customWidth="1"/>
    <col min="1035" max="1280" width="8.88671875" style="74"/>
    <col min="1281" max="1281" width="19.88671875" style="74" customWidth="1"/>
    <col min="1282" max="1282" width="6.88671875" style="74" bestFit="1" customWidth="1"/>
    <col min="1283" max="1283" width="8.44140625" style="74" bestFit="1" customWidth="1"/>
    <col min="1284" max="1284" width="9.44140625" style="74" bestFit="1" customWidth="1"/>
    <col min="1285" max="1285" width="18.5546875" style="74" bestFit="1" customWidth="1"/>
    <col min="1286" max="1286" width="6.88671875" style="74" customWidth="1"/>
    <col min="1287" max="1287" width="7.88671875" style="74" customWidth="1"/>
    <col min="1288" max="1288" width="9.44140625" style="74" customWidth="1"/>
    <col min="1289" max="1289" width="8" style="74" bestFit="1" customWidth="1"/>
    <col min="1290" max="1290" width="11.5546875" style="74" bestFit="1" customWidth="1"/>
    <col min="1291" max="1536" width="8.88671875" style="74"/>
    <col min="1537" max="1537" width="19.88671875" style="74" customWidth="1"/>
    <col min="1538" max="1538" width="6.88671875" style="74" bestFit="1" customWidth="1"/>
    <col min="1539" max="1539" width="8.44140625" style="74" bestFit="1" customWidth="1"/>
    <col min="1540" max="1540" width="9.44140625" style="74" bestFit="1" customWidth="1"/>
    <col min="1541" max="1541" width="18.5546875" style="74" bestFit="1" customWidth="1"/>
    <col min="1542" max="1542" width="6.88671875" style="74" customWidth="1"/>
    <col min="1543" max="1543" width="7.88671875" style="74" customWidth="1"/>
    <col min="1544" max="1544" width="9.44140625" style="74" customWidth="1"/>
    <col min="1545" max="1545" width="8" style="74" bestFit="1" customWidth="1"/>
    <col min="1546" max="1546" width="11.5546875" style="74" bestFit="1" customWidth="1"/>
    <col min="1547" max="1792" width="8.88671875" style="74"/>
    <col min="1793" max="1793" width="19.88671875" style="74" customWidth="1"/>
    <col min="1794" max="1794" width="6.88671875" style="74" bestFit="1" customWidth="1"/>
    <col min="1795" max="1795" width="8.44140625" style="74" bestFit="1" customWidth="1"/>
    <col min="1796" max="1796" width="9.44140625" style="74" bestFit="1" customWidth="1"/>
    <col min="1797" max="1797" width="18.5546875" style="74" bestFit="1" customWidth="1"/>
    <col min="1798" max="1798" width="6.88671875" style="74" customWidth="1"/>
    <col min="1799" max="1799" width="7.88671875" style="74" customWidth="1"/>
    <col min="1800" max="1800" width="9.44140625" style="74" customWidth="1"/>
    <col min="1801" max="1801" width="8" style="74" bestFit="1" customWidth="1"/>
    <col min="1802" max="1802" width="11.5546875" style="74" bestFit="1" customWidth="1"/>
    <col min="1803" max="2048" width="8.88671875" style="74"/>
    <col min="2049" max="2049" width="19.88671875" style="74" customWidth="1"/>
    <col min="2050" max="2050" width="6.88671875" style="74" bestFit="1" customWidth="1"/>
    <col min="2051" max="2051" width="8.44140625" style="74" bestFit="1" customWidth="1"/>
    <col min="2052" max="2052" width="9.44140625" style="74" bestFit="1" customWidth="1"/>
    <col min="2053" max="2053" width="18.5546875" style="74" bestFit="1" customWidth="1"/>
    <col min="2054" max="2054" width="6.88671875" style="74" customWidth="1"/>
    <col min="2055" max="2055" width="7.88671875" style="74" customWidth="1"/>
    <col min="2056" max="2056" width="9.44140625" style="74" customWidth="1"/>
    <col min="2057" max="2057" width="8" style="74" bestFit="1" customWidth="1"/>
    <col min="2058" max="2058" width="11.5546875" style="74" bestFit="1" customWidth="1"/>
    <col min="2059" max="2304" width="8.88671875" style="74"/>
    <col min="2305" max="2305" width="19.88671875" style="74" customWidth="1"/>
    <col min="2306" max="2306" width="6.88671875" style="74" bestFit="1" customWidth="1"/>
    <col min="2307" max="2307" width="8.44140625" style="74" bestFit="1" customWidth="1"/>
    <col min="2308" max="2308" width="9.44140625" style="74" bestFit="1" customWidth="1"/>
    <col min="2309" max="2309" width="18.5546875" style="74" bestFit="1" customWidth="1"/>
    <col min="2310" max="2310" width="6.88671875" style="74" customWidth="1"/>
    <col min="2311" max="2311" width="7.88671875" style="74" customWidth="1"/>
    <col min="2312" max="2312" width="9.44140625" style="74" customWidth="1"/>
    <col min="2313" max="2313" width="8" style="74" bestFit="1" customWidth="1"/>
    <col min="2314" max="2314" width="11.5546875" style="74" bestFit="1" customWidth="1"/>
    <col min="2315" max="2560" width="8.88671875" style="74"/>
    <col min="2561" max="2561" width="19.88671875" style="74" customWidth="1"/>
    <col min="2562" max="2562" width="6.88671875" style="74" bestFit="1" customWidth="1"/>
    <col min="2563" max="2563" width="8.44140625" style="74" bestFit="1" customWidth="1"/>
    <col min="2564" max="2564" width="9.44140625" style="74" bestFit="1" customWidth="1"/>
    <col min="2565" max="2565" width="18.5546875" style="74" bestFit="1" customWidth="1"/>
    <col min="2566" max="2566" width="6.88671875" style="74" customWidth="1"/>
    <col min="2567" max="2567" width="7.88671875" style="74" customWidth="1"/>
    <col min="2568" max="2568" width="9.44140625" style="74" customWidth="1"/>
    <col min="2569" max="2569" width="8" style="74" bestFit="1" customWidth="1"/>
    <col min="2570" max="2570" width="11.5546875" style="74" bestFit="1" customWidth="1"/>
    <col min="2571" max="2816" width="8.88671875" style="74"/>
    <col min="2817" max="2817" width="19.88671875" style="74" customWidth="1"/>
    <col min="2818" max="2818" width="6.88671875" style="74" bestFit="1" customWidth="1"/>
    <col min="2819" max="2819" width="8.44140625" style="74" bestFit="1" customWidth="1"/>
    <col min="2820" max="2820" width="9.44140625" style="74" bestFit="1" customWidth="1"/>
    <col min="2821" max="2821" width="18.5546875" style="74" bestFit="1" customWidth="1"/>
    <col min="2822" max="2822" width="6.88671875" style="74" customWidth="1"/>
    <col min="2823" max="2823" width="7.88671875" style="74" customWidth="1"/>
    <col min="2824" max="2824" width="9.44140625" style="74" customWidth="1"/>
    <col min="2825" max="2825" width="8" style="74" bestFit="1" customWidth="1"/>
    <col min="2826" max="2826" width="11.5546875" style="74" bestFit="1" customWidth="1"/>
    <col min="2827" max="3072" width="8.88671875" style="74"/>
    <col min="3073" max="3073" width="19.88671875" style="74" customWidth="1"/>
    <col min="3074" max="3074" width="6.88671875" style="74" bestFit="1" customWidth="1"/>
    <col min="3075" max="3075" width="8.44140625" style="74" bestFit="1" customWidth="1"/>
    <col min="3076" max="3076" width="9.44140625" style="74" bestFit="1" customWidth="1"/>
    <col min="3077" max="3077" width="18.5546875" style="74" bestFit="1" customWidth="1"/>
    <col min="3078" max="3078" width="6.88671875" style="74" customWidth="1"/>
    <col min="3079" max="3079" width="7.88671875" style="74" customWidth="1"/>
    <col min="3080" max="3080" width="9.44140625" style="74" customWidth="1"/>
    <col min="3081" max="3081" width="8" style="74" bestFit="1" customWidth="1"/>
    <col min="3082" max="3082" width="11.5546875" style="74" bestFit="1" customWidth="1"/>
    <col min="3083" max="3328" width="8.88671875" style="74"/>
    <col min="3329" max="3329" width="19.88671875" style="74" customWidth="1"/>
    <col min="3330" max="3330" width="6.88671875" style="74" bestFit="1" customWidth="1"/>
    <col min="3331" max="3331" width="8.44140625" style="74" bestFit="1" customWidth="1"/>
    <col min="3332" max="3332" width="9.44140625" style="74" bestFit="1" customWidth="1"/>
    <col min="3333" max="3333" width="18.5546875" style="74" bestFit="1" customWidth="1"/>
    <col min="3334" max="3334" width="6.88671875" style="74" customWidth="1"/>
    <col min="3335" max="3335" width="7.88671875" style="74" customWidth="1"/>
    <col min="3336" max="3336" width="9.44140625" style="74" customWidth="1"/>
    <col min="3337" max="3337" width="8" style="74" bestFit="1" customWidth="1"/>
    <col min="3338" max="3338" width="11.5546875" style="74" bestFit="1" customWidth="1"/>
    <col min="3339" max="3584" width="8.88671875" style="74"/>
    <col min="3585" max="3585" width="19.88671875" style="74" customWidth="1"/>
    <col min="3586" max="3586" width="6.88671875" style="74" bestFit="1" customWidth="1"/>
    <col min="3587" max="3587" width="8.44140625" style="74" bestFit="1" customWidth="1"/>
    <col min="3588" max="3588" width="9.44140625" style="74" bestFit="1" customWidth="1"/>
    <col min="3589" max="3589" width="18.5546875" style="74" bestFit="1" customWidth="1"/>
    <col min="3590" max="3590" width="6.88671875" style="74" customWidth="1"/>
    <col min="3591" max="3591" width="7.88671875" style="74" customWidth="1"/>
    <col min="3592" max="3592" width="9.44140625" style="74" customWidth="1"/>
    <col min="3593" max="3593" width="8" style="74" bestFit="1" customWidth="1"/>
    <col min="3594" max="3594" width="11.5546875" style="74" bestFit="1" customWidth="1"/>
    <col min="3595" max="3840" width="8.88671875" style="74"/>
    <col min="3841" max="3841" width="19.88671875" style="74" customWidth="1"/>
    <col min="3842" max="3842" width="6.88671875" style="74" bestFit="1" customWidth="1"/>
    <col min="3843" max="3843" width="8.44140625" style="74" bestFit="1" customWidth="1"/>
    <col min="3844" max="3844" width="9.44140625" style="74" bestFit="1" customWidth="1"/>
    <col min="3845" max="3845" width="18.5546875" style="74" bestFit="1" customWidth="1"/>
    <col min="3846" max="3846" width="6.88671875" style="74" customWidth="1"/>
    <col min="3847" max="3847" width="7.88671875" style="74" customWidth="1"/>
    <col min="3848" max="3848" width="9.44140625" style="74" customWidth="1"/>
    <col min="3849" max="3849" width="8" style="74" bestFit="1" customWidth="1"/>
    <col min="3850" max="3850" width="11.5546875" style="74" bestFit="1" customWidth="1"/>
    <col min="3851" max="4096" width="8.88671875" style="74"/>
    <col min="4097" max="4097" width="19.88671875" style="74" customWidth="1"/>
    <col min="4098" max="4098" width="6.88671875" style="74" bestFit="1" customWidth="1"/>
    <col min="4099" max="4099" width="8.44140625" style="74" bestFit="1" customWidth="1"/>
    <col min="4100" max="4100" width="9.44140625" style="74" bestFit="1" customWidth="1"/>
    <col min="4101" max="4101" width="18.5546875" style="74" bestFit="1" customWidth="1"/>
    <col min="4102" max="4102" width="6.88671875" style="74" customWidth="1"/>
    <col min="4103" max="4103" width="7.88671875" style="74" customWidth="1"/>
    <col min="4104" max="4104" width="9.44140625" style="74" customWidth="1"/>
    <col min="4105" max="4105" width="8" style="74" bestFit="1" customWidth="1"/>
    <col min="4106" max="4106" width="11.5546875" style="74" bestFit="1" customWidth="1"/>
    <col min="4107" max="4352" width="8.88671875" style="74"/>
    <col min="4353" max="4353" width="19.88671875" style="74" customWidth="1"/>
    <col min="4354" max="4354" width="6.88671875" style="74" bestFit="1" customWidth="1"/>
    <col min="4355" max="4355" width="8.44140625" style="74" bestFit="1" customWidth="1"/>
    <col min="4356" max="4356" width="9.44140625" style="74" bestFit="1" customWidth="1"/>
    <col min="4357" max="4357" width="18.5546875" style="74" bestFit="1" customWidth="1"/>
    <col min="4358" max="4358" width="6.88671875" style="74" customWidth="1"/>
    <col min="4359" max="4359" width="7.88671875" style="74" customWidth="1"/>
    <col min="4360" max="4360" width="9.44140625" style="74" customWidth="1"/>
    <col min="4361" max="4361" width="8" style="74" bestFit="1" customWidth="1"/>
    <col min="4362" max="4362" width="11.5546875" style="74" bestFit="1" customWidth="1"/>
    <col min="4363" max="4608" width="8.88671875" style="74"/>
    <col min="4609" max="4609" width="19.88671875" style="74" customWidth="1"/>
    <col min="4610" max="4610" width="6.88671875" style="74" bestFit="1" customWidth="1"/>
    <col min="4611" max="4611" width="8.44140625" style="74" bestFit="1" customWidth="1"/>
    <col min="4612" max="4612" width="9.44140625" style="74" bestFit="1" customWidth="1"/>
    <col min="4613" max="4613" width="18.5546875" style="74" bestFit="1" customWidth="1"/>
    <col min="4614" max="4614" width="6.88671875" style="74" customWidth="1"/>
    <col min="4615" max="4615" width="7.88671875" style="74" customWidth="1"/>
    <col min="4616" max="4616" width="9.44140625" style="74" customWidth="1"/>
    <col min="4617" max="4617" width="8" style="74" bestFit="1" customWidth="1"/>
    <col min="4618" max="4618" width="11.5546875" style="74" bestFit="1" customWidth="1"/>
    <col min="4619" max="4864" width="8.88671875" style="74"/>
    <col min="4865" max="4865" width="19.88671875" style="74" customWidth="1"/>
    <col min="4866" max="4866" width="6.88671875" style="74" bestFit="1" customWidth="1"/>
    <col min="4867" max="4867" width="8.44140625" style="74" bestFit="1" customWidth="1"/>
    <col min="4868" max="4868" width="9.44140625" style="74" bestFit="1" customWidth="1"/>
    <col min="4869" max="4869" width="18.5546875" style="74" bestFit="1" customWidth="1"/>
    <col min="4870" max="4870" width="6.88671875" style="74" customWidth="1"/>
    <col min="4871" max="4871" width="7.88671875" style="74" customWidth="1"/>
    <col min="4872" max="4872" width="9.44140625" style="74" customWidth="1"/>
    <col min="4873" max="4873" width="8" style="74" bestFit="1" customWidth="1"/>
    <col min="4874" max="4874" width="11.5546875" style="74" bestFit="1" customWidth="1"/>
    <col min="4875" max="5120" width="8.88671875" style="74"/>
    <col min="5121" max="5121" width="19.88671875" style="74" customWidth="1"/>
    <col min="5122" max="5122" width="6.88671875" style="74" bestFit="1" customWidth="1"/>
    <col min="5123" max="5123" width="8.44140625" style="74" bestFit="1" customWidth="1"/>
    <col min="5124" max="5124" width="9.44140625" style="74" bestFit="1" customWidth="1"/>
    <col min="5125" max="5125" width="18.5546875" style="74" bestFit="1" customWidth="1"/>
    <col min="5126" max="5126" width="6.88671875" style="74" customWidth="1"/>
    <col min="5127" max="5127" width="7.88671875" style="74" customWidth="1"/>
    <col min="5128" max="5128" width="9.44140625" style="74" customWidth="1"/>
    <col min="5129" max="5129" width="8" style="74" bestFit="1" customWidth="1"/>
    <col min="5130" max="5130" width="11.5546875" style="74" bestFit="1" customWidth="1"/>
    <col min="5131" max="5376" width="8.88671875" style="74"/>
    <col min="5377" max="5377" width="19.88671875" style="74" customWidth="1"/>
    <col min="5378" max="5378" width="6.88671875" style="74" bestFit="1" customWidth="1"/>
    <col min="5379" max="5379" width="8.44140625" style="74" bestFit="1" customWidth="1"/>
    <col min="5380" max="5380" width="9.44140625" style="74" bestFit="1" customWidth="1"/>
    <col min="5381" max="5381" width="18.5546875" style="74" bestFit="1" customWidth="1"/>
    <col min="5382" max="5382" width="6.88671875" style="74" customWidth="1"/>
    <col min="5383" max="5383" width="7.88671875" style="74" customWidth="1"/>
    <col min="5384" max="5384" width="9.44140625" style="74" customWidth="1"/>
    <col min="5385" max="5385" width="8" style="74" bestFit="1" customWidth="1"/>
    <col min="5386" max="5386" width="11.5546875" style="74" bestFit="1" customWidth="1"/>
    <col min="5387" max="5632" width="8.88671875" style="74"/>
    <col min="5633" max="5633" width="19.88671875" style="74" customWidth="1"/>
    <col min="5634" max="5634" width="6.88671875" style="74" bestFit="1" customWidth="1"/>
    <col min="5635" max="5635" width="8.44140625" style="74" bestFit="1" customWidth="1"/>
    <col min="5636" max="5636" width="9.44140625" style="74" bestFit="1" customWidth="1"/>
    <col min="5637" max="5637" width="18.5546875" style="74" bestFit="1" customWidth="1"/>
    <col min="5638" max="5638" width="6.88671875" style="74" customWidth="1"/>
    <col min="5639" max="5639" width="7.88671875" style="74" customWidth="1"/>
    <col min="5640" max="5640" width="9.44140625" style="74" customWidth="1"/>
    <col min="5641" max="5641" width="8" style="74" bestFit="1" customWidth="1"/>
    <col min="5642" max="5642" width="11.5546875" style="74" bestFit="1" customWidth="1"/>
    <col min="5643" max="5888" width="8.88671875" style="74"/>
    <col min="5889" max="5889" width="19.88671875" style="74" customWidth="1"/>
    <col min="5890" max="5890" width="6.88671875" style="74" bestFit="1" customWidth="1"/>
    <col min="5891" max="5891" width="8.44140625" style="74" bestFit="1" customWidth="1"/>
    <col min="5892" max="5892" width="9.44140625" style="74" bestFit="1" customWidth="1"/>
    <col min="5893" max="5893" width="18.5546875" style="74" bestFit="1" customWidth="1"/>
    <col min="5894" max="5894" width="6.88671875" style="74" customWidth="1"/>
    <col min="5895" max="5895" width="7.88671875" style="74" customWidth="1"/>
    <col min="5896" max="5896" width="9.44140625" style="74" customWidth="1"/>
    <col min="5897" max="5897" width="8" style="74" bestFit="1" customWidth="1"/>
    <col min="5898" max="5898" width="11.5546875" style="74" bestFit="1" customWidth="1"/>
    <col min="5899" max="6144" width="8.88671875" style="74"/>
    <col min="6145" max="6145" width="19.88671875" style="74" customWidth="1"/>
    <col min="6146" max="6146" width="6.88671875" style="74" bestFit="1" customWidth="1"/>
    <col min="6147" max="6147" width="8.44140625" style="74" bestFit="1" customWidth="1"/>
    <col min="6148" max="6148" width="9.44140625" style="74" bestFit="1" customWidth="1"/>
    <col min="6149" max="6149" width="18.5546875" style="74" bestFit="1" customWidth="1"/>
    <col min="6150" max="6150" width="6.88671875" style="74" customWidth="1"/>
    <col min="6151" max="6151" width="7.88671875" style="74" customWidth="1"/>
    <col min="6152" max="6152" width="9.44140625" style="74" customWidth="1"/>
    <col min="6153" max="6153" width="8" style="74" bestFit="1" customWidth="1"/>
    <col min="6154" max="6154" width="11.5546875" style="74" bestFit="1" customWidth="1"/>
    <col min="6155" max="6400" width="8.88671875" style="74"/>
    <col min="6401" max="6401" width="19.88671875" style="74" customWidth="1"/>
    <col min="6402" max="6402" width="6.88671875" style="74" bestFit="1" customWidth="1"/>
    <col min="6403" max="6403" width="8.44140625" style="74" bestFit="1" customWidth="1"/>
    <col min="6404" max="6404" width="9.44140625" style="74" bestFit="1" customWidth="1"/>
    <col min="6405" max="6405" width="18.5546875" style="74" bestFit="1" customWidth="1"/>
    <col min="6406" max="6406" width="6.88671875" style="74" customWidth="1"/>
    <col min="6407" max="6407" width="7.88671875" style="74" customWidth="1"/>
    <col min="6408" max="6408" width="9.44140625" style="74" customWidth="1"/>
    <col min="6409" max="6409" width="8" style="74" bestFit="1" customWidth="1"/>
    <col min="6410" max="6410" width="11.5546875" style="74" bestFit="1" customWidth="1"/>
    <col min="6411" max="6656" width="8.88671875" style="74"/>
    <col min="6657" max="6657" width="19.88671875" style="74" customWidth="1"/>
    <col min="6658" max="6658" width="6.88671875" style="74" bestFit="1" customWidth="1"/>
    <col min="6659" max="6659" width="8.44140625" style="74" bestFit="1" customWidth="1"/>
    <col min="6660" max="6660" width="9.44140625" style="74" bestFit="1" customWidth="1"/>
    <col min="6661" max="6661" width="18.5546875" style="74" bestFit="1" customWidth="1"/>
    <col min="6662" max="6662" width="6.88671875" style="74" customWidth="1"/>
    <col min="6663" max="6663" width="7.88671875" style="74" customWidth="1"/>
    <col min="6664" max="6664" width="9.44140625" style="74" customWidth="1"/>
    <col min="6665" max="6665" width="8" style="74" bestFit="1" customWidth="1"/>
    <col min="6666" max="6666" width="11.5546875" style="74" bestFit="1" customWidth="1"/>
    <col min="6667" max="6912" width="8.88671875" style="74"/>
    <col min="6913" max="6913" width="19.88671875" style="74" customWidth="1"/>
    <col min="6914" max="6914" width="6.88671875" style="74" bestFit="1" customWidth="1"/>
    <col min="6915" max="6915" width="8.44140625" style="74" bestFit="1" customWidth="1"/>
    <col min="6916" max="6916" width="9.44140625" style="74" bestFit="1" customWidth="1"/>
    <col min="6917" max="6917" width="18.5546875" style="74" bestFit="1" customWidth="1"/>
    <col min="6918" max="6918" width="6.88671875" style="74" customWidth="1"/>
    <col min="6919" max="6919" width="7.88671875" style="74" customWidth="1"/>
    <col min="6920" max="6920" width="9.44140625" style="74" customWidth="1"/>
    <col min="6921" max="6921" width="8" style="74" bestFit="1" customWidth="1"/>
    <col min="6922" max="6922" width="11.5546875" style="74" bestFit="1" customWidth="1"/>
    <col min="6923" max="7168" width="8.88671875" style="74"/>
    <col min="7169" max="7169" width="19.88671875" style="74" customWidth="1"/>
    <col min="7170" max="7170" width="6.88671875" style="74" bestFit="1" customWidth="1"/>
    <col min="7171" max="7171" width="8.44140625" style="74" bestFit="1" customWidth="1"/>
    <col min="7172" max="7172" width="9.44140625" style="74" bestFit="1" customWidth="1"/>
    <col min="7173" max="7173" width="18.5546875" style="74" bestFit="1" customWidth="1"/>
    <col min="7174" max="7174" width="6.88671875" style="74" customWidth="1"/>
    <col min="7175" max="7175" width="7.88671875" style="74" customWidth="1"/>
    <col min="7176" max="7176" width="9.44140625" style="74" customWidth="1"/>
    <col min="7177" max="7177" width="8" style="74" bestFit="1" customWidth="1"/>
    <col min="7178" max="7178" width="11.5546875" style="74" bestFit="1" customWidth="1"/>
    <col min="7179" max="7424" width="8.88671875" style="74"/>
    <col min="7425" max="7425" width="19.88671875" style="74" customWidth="1"/>
    <col min="7426" max="7426" width="6.88671875" style="74" bestFit="1" customWidth="1"/>
    <col min="7427" max="7427" width="8.44140625" style="74" bestFit="1" customWidth="1"/>
    <col min="7428" max="7428" width="9.44140625" style="74" bestFit="1" customWidth="1"/>
    <col min="7429" max="7429" width="18.5546875" style="74" bestFit="1" customWidth="1"/>
    <col min="7430" max="7430" width="6.88671875" style="74" customWidth="1"/>
    <col min="7431" max="7431" width="7.88671875" style="74" customWidth="1"/>
    <col min="7432" max="7432" width="9.44140625" style="74" customWidth="1"/>
    <col min="7433" max="7433" width="8" style="74" bestFit="1" customWidth="1"/>
    <col min="7434" max="7434" width="11.5546875" style="74" bestFit="1" customWidth="1"/>
    <col min="7435" max="7680" width="8.88671875" style="74"/>
    <col min="7681" max="7681" width="19.88671875" style="74" customWidth="1"/>
    <col min="7682" max="7682" width="6.88671875" style="74" bestFit="1" customWidth="1"/>
    <col min="7683" max="7683" width="8.44140625" style="74" bestFit="1" customWidth="1"/>
    <col min="7684" max="7684" width="9.44140625" style="74" bestFit="1" customWidth="1"/>
    <col min="7685" max="7685" width="18.5546875" style="74" bestFit="1" customWidth="1"/>
    <col min="7686" max="7686" width="6.88671875" style="74" customWidth="1"/>
    <col min="7687" max="7687" width="7.88671875" style="74" customWidth="1"/>
    <col min="7688" max="7688" width="9.44140625" style="74" customWidth="1"/>
    <col min="7689" max="7689" width="8" style="74" bestFit="1" customWidth="1"/>
    <col min="7690" max="7690" width="11.5546875" style="74" bestFit="1" customWidth="1"/>
    <col min="7691" max="7936" width="8.88671875" style="74"/>
    <col min="7937" max="7937" width="19.88671875" style="74" customWidth="1"/>
    <col min="7938" max="7938" width="6.88671875" style="74" bestFit="1" customWidth="1"/>
    <col min="7939" max="7939" width="8.44140625" style="74" bestFit="1" customWidth="1"/>
    <col min="7940" max="7940" width="9.44140625" style="74" bestFit="1" customWidth="1"/>
    <col min="7941" max="7941" width="18.5546875" style="74" bestFit="1" customWidth="1"/>
    <col min="7942" max="7942" width="6.88671875" style="74" customWidth="1"/>
    <col min="7943" max="7943" width="7.88671875" style="74" customWidth="1"/>
    <col min="7944" max="7944" width="9.44140625" style="74" customWidth="1"/>
    <col min="7945" max="7945" width="8" style="74" bestFit="1" customWidth="1"/>
    <col min="7946" max="7946" width="11.5546875" style="74" bestFit="1" customWidth="1"/>
    <col min="7947" max="8192" width="8.88671875" style="74"/>
    <col min="8193" max="8193" width="19.88671875" style="74" customWidth="1"/>
    <col min="8194" max="8194" width="6.88671875" style="74" bestFit="1" customWidth="1"/>
    <col min="8195" max="8195" width="8.44140625" style="74" bestFit="1" customWidth="1"/>
    <col min="8196" max="8196" width="9.44140625" style="74" bestFit="1" customWidth="1"/>
    <col min="8197" max="8197" width="18.5546875" style="74" bestFit="1" customWidth="1"/>
    <col min="8198" max="8198" width="6.88671875" style="74" customWidth="1"/>
    <col min="8199" max="8199" width="7.88671875" style="74" customWidth="1"/>
    <col min="8200" max="8200" width="9.44140625" style="74" customWidth="1"/>
    <col min="8201" max="8201" width="8" style="74" bestFit="1" customWidth="1"/>
    <col min="8202" max="8202" width="11.5546875" style="74" bestFit="1" customWidth="1"/>
    <col min="8203" max="8448" width="8.88671875" style="74"/>
    <col min="8449" max="8449" width="19.88671875" style="74" customWidth="1"/>
    <col min="8450" max="8450" width="6.88671875" style="74" bestFit="1" customWidth="1"/>
    <col min="8451" max="8451" width="8.44140625" style="74" bestFit="1" customWidth="1"/>
    <col min="8452" max="8452" width="9.44140625" style="74" bestFit="1" customWidth="1"/>
    <col min="8453" max="8453" width="18.5546875" style="74" bestFit="1" customWidth="1"/>
    <col min="8454" max="8454" width="6.88671875" style="74" customWidth="1"/>
    <col min="8455" max="8455" width="7.88671875" style="74" customWidth="1"/>
    <col min="8456" max="8456" width="9.44140625" style="74" customWidth="1"/>
    <col min="8457" max="8457" width="8" style="74" bestFit="1" customWidth="1"/>
    <col min="8458" max="8458" width="11.5546875" style="74" bestFit="1" customWidth="1"/>
    <col min="8459" max="8704" width="8.88671875" style="74"/>
    <col min="8705" max="8705" width="19.88671875" style="74" customWidth="1"/>
    <col min="8706" max="8706" width="6.88671875" style="74" bestFit="1" customWidth="1"/>
    <col min="8707" max="8707" width="8.44140625" style="74" bestFit="1" customWidth="1"/>
    <col min="8708" max="8708" width="9.44140625" style="74" bestFit="1" customWidth="1"/>
    <col min="8709" max="8709" width="18.5546875" style="74" bestFit="1" customWidth="1"/>
    <col min="8710" max="8710" width="6.88671875" style="74" customWidth="1"/>
    <col min="8711" max="8711" width="7.88671875" style="74" customWidth="1"/>
    <col min="8712" max="8712" width="9.44140625" style="74" customWidth="1"/>
    <col min="8713" max="8713" width="8" style="74" bestFit="1" customWidth="1"/>
    <col min="8714" max="8714" width="11.5546875" style="74" bestFit="1" customWidth="1"/>
    <col min="8715" max="8960" width="8.88671875" style="74"/>
    <col min="8961" max="8961" width="19.88671875" style="74" customWidth="1"/>
    <col min="8962" max="8962" width="6.88671875" style="74" bestFit="1" customWidth="1"/>
    <col min="8963" max="8963" width="8.44140625" style="74" bestFit="1" customWidth="1"/>
    <col min="8964" max="8964" width="9.44140625" style="74" bestFit="1" customWidth="1"/>
    <col min="8965" max="8965" width="18.5546875" style="74" bestFit="1" customWidth="1"/>
    <col min="8966" max="8966" width="6.88671875" style="74" customWidth="1"/>
    <col min="8967" max="8967" width="7.88671875" style="74" customWidth="1"/>
    <col min="8968" max="8968" width="9.44140625" style="74" customWidth="1"/>
    <col min="8969" max="8969" width="8" style="74" bestFit="1" customWidth="1"/>
    <col min="8970" max="8970" width="11.5546875" style="74" bestFit="1" customWidth="1"/>
    <col min="8971" max="9216" width="8.88671875" style="74"/>
    <col min="9217" max="9217" width="19.88671875" style="74" customWidth="1"/>
    <col min="9218" max="9218" width="6.88671875" style="74" bestFit="1" customWidth="1"/>
    <col min="9219" max="9219" width="8.44140625" style="74" bestFit="1" customWidth="1"/>
    <col min="9220" max="9220" width="9.44140625" style="74" bestFit="1" customWidth="1"/>
    <col min="9221" max="9221" width="18.5546875" style="74" bestFit="1" customWidth="1"/>
    <col min="9222" max="9222" width="6.88671875" style="74" customWidth="1"/>
    <col min="9223" max="9223" width="7.88671875" style="74" customWidth="1"/>
    <col min="9224" max="9224" width="9.44140625" style="74" customWidth="1"/>
    <col min="9225" max="9225" width="8" style="74" bestFit="1" customWidth="1"/>
    <col min="9226" max="9226" width="11.5546875" style="74" bestFit="1" customWidth="1"/>
    <col min="9227" max="9472" width="8.88671875" style="74"/>
    <col min="9473" max="9473" width="19.88671875" style="74" customWidth="1"/>
    <col min="9474" max="9474" width="6.88671875" style="74" bestFit="1" customWidth="1"/>
    <col min="9475" max="9475" width="8.44140625" style="74" bestFit="1" customWidth="1"/>
    <col min="9476" max="9476" width="9.44140625" style="74" bestFit="1" customWidth="1"/>
    <col min="9477" max="9477" width="18.5546875" style="74" bestFit="1" customWidth="1"/>
    <col min="9478" max="9478" width="6.88671875" style="74" customWidth="1"/>
    <col min="9479" max="9479" width="7.88671875" style="74" customWidth="1"/>
    <col min="9480" max="9480" width="9.44140625" style="74" customWidth="1"/>
    <col min="9481" max="9481" width="8" style="74" bestFit="1" customWidth="1"/>
    <col min="9482" max="9482" width="11.5546875" style="74" bestFit="1" customWidth="1"/>
    <col min="9483" max="9728" width="8.88671875" style="74"/>
    <col min="9729" max="9729" width="19.88671875" style="74" customWidth="1"/>
    <col min="9730" max="9730" width="6.88671875" style="74" bestFit="1" customWidth="1"/>
    <col min="9731" max="9731" width="8.44140625" style="74" bestFit="1" customWidth="1"/>
    <col min="9732" max="9732" width="9.44140625" style="74" bestFit="1" customWidth="1"/>
    <col min="9733" max="9733" width="18.5546875" style="74" bestFit="1" customWidth="1"/>
    <col min="9734" max="9734" width="6.88671875" style="74" customWidth="1"/>
    <col min="9735" max="9735" width="7.88671875" style="74" customWidth="1"/>
    <col min="9736" max="9736" width="9.44140625" style="74" customWidth="1"/>
    <col min="9737" max="9737" width="8" style="74" bestFit="1" customWidth="1"/>
    <col min="9738" max="9738" width="11.5546875" style="74" bestFit="1" customWidth="1"/>
    <col min="9739" max="9984" width="8.88671875" style="74"/>
    <col min="9985" max="9985" width="19.88671875" style="74" customWidth="1"/>
    <col min="9986" max="9986" width="6.88671875" style="74" bestFit="1" customWidth="1"/>
    <col min="9987" max="9987" width="8.44140625" style="74" bestFit="1" customWidth="1"/>
    <col min="9988" max="9988" width="9.44140625" style="74" bestFit="1" customWidth="1"/>
    <col min="9989" max="9989" width="18.5546875" style="74" bestFit="1" customWidth="1"/>
    <col min="9990" max="9990" width="6.88671875" style="74" customWidth="1"/>
    <col min="9991" max="9991" width="7.88671875" style="74" customWidth="1"/>
    <col min="9992" max="9992" width="9.44140625" style="74" customWidth="1"/>
    <col min="9993" max="9993" width="8" style="74" bestFit="1" customWidth="1"/>
    <col min="9994" max="9994" width="11.5546875" style="74" bestFit="1" customWidth="1"/>
    <col min="9995" max="10240" width="8.88671875" style="74"/>
    <col min="10241" max="10241" width="19.88671875" style="74" customWidth="1"/>
    <col min="10242" max="10242" width="6.88671875" style="74" bestFit="1" customWidth="1"/>
    <col min="10243" max="10243" width="8.44140625" style="74" bestFit="1" customWidth="1"/>
    <col min="10244" max="10244" width="9.44140625" style="74" bestFit="1" customWidth="1"/>
    <col min="10245" max="10245" width="18.5546875" style="74" bestFit="1" customWidth="1"/>
    <col min="10246" max="10246" width="6.88671875" style="74" customWidth="1"/>
    <col min="10247" max="10247" width="7.88671875" style="74" customWidth="1"/>
    <col min="10248" max="10248" width="9.44140625" style="74" customWidth="1"/>
    <col min="10249" max="10249" width="8" style="74" bestFit="1" customWidth="1"/>
    <col min="10250" max="10250" width="11.5546875" style="74" bestFit="1" customWidth="1"/>
    <col min="10251" max="10496" width="8.88671875" style="74"/>
    <col min="10497" max="10497" width="19.88671875" style="74" customWidth="1"/>
    <col min="10498" max="10498" width="6.88671875" style="74" bestFit="1" customWidth="1"/>
    <col min="10499" max="10499" width="8.44140625" style="74" bestFit="1" customWidth="1"/>
    <col min="10500" max="10500" width="9.44140625" style="74" bestFit="1" customWidth="1"/>
    <col min="10501" max="10501" width="18.5546875" style="74" bestFit="1" customWidth="1"/>
    <col min="10502" max="10502" width="6.88671875" style="74" customWidth="1"/>
    <col min="10503" max="10503" width="7.88671875" style="74" customWidth="1"/>
    <col min="10504" max="10504" width="9.44140625" style="74" customWidth="1"/>
    <col min="10505" max="10505" width="8" style="74" bestFit="1" customWidth="1"/>
    <col min="10506" max="10506" width="11.5546875" style="74" bestFit="1" customWidth="1"/>
    <col min="10507" max="10752" width="8.88671875" style="74"/>
    <col min="10753" max="10753" width="19.88671875" style="74" customWidth="1"/>
    <col min="10754" max="10754" width="6.88671875" style="74" bestFit="1" customWidth="1"/>
    <col min="10755" max="10755" width="8.44140625" style="74" bestFit="1" customWidth="1"/>
    <col min="10756" max="10756" width="9.44140625" style="74" bestFit="1" customWidth="1"/>
    <col min="10757" max="10757" width="18.5546875" style="74" bestFit="1" customWidth="1"/>
    <col min="10758" max="10758" width="6.88671875" style="74" customWidth="1"/>
    <col min="10759" max="10759" width="7.88671875" style="74" customWidth="1"/>
    <col min="10760" max="10760" width="9.44140625" style="74" customWidth="1"/>
    <col min="10761" max="10761" width="8" style="74" bestFit="1" customWidth="1"/>
    <col min="10762" max="10762" width="11.5546875" style="74" bestFit="1" customWidth="1"/>
    <col min="10763" max="11008" width="8.88671875" style="74"/>
    <col min="11009" max="11009" width="19.88671875" style="74" customWidth="1"/>
    <col min="11010" max="11010" width="6.88671875" style="74" bestFit="1" customWidth="1"/>
    <col min="11011" max="11011" width="8.44140625" style="74" bestFit="1" customWidth="1"/>
    <col min="11012" max="11012" width="9.44140625" style="74" bestFit="1" customWidth="1"/>
    <col min="11013" max="11013" width="18.5546875" style="74" bestFit="1" customWidth="1"/>
    <col min="11014" max="11014" width="6.88671875" style="74" customWidth="1"/>
    <col min="11015" max="11015" width="7.88671875" style="74" customWidth="1"/>
    <col min="11016" max="11016" width="9.44140625" style="74" customWidth="1"/>
    <col min="11017" max="11017" width="8" style="74" bestFit="1" customWidth="1"/>
    <col min="11018" max="11018" width="11.5546875" style="74" bestFit="1" customWidth="1"/>
    <col min="11019" max="11264" width="8.88671875" style="74"/>
    <col min="11265" max="11265" width="19.88671875" style="74" customWidth="1"/>
    <col min="11266" max="11266" width="6.88671875" style="74" bestFit="1" customWidth="1"/>
    <col min="11267" max="11267" width="8.44140625" style="74" bestFit="1" customWidth="1"/>
    <col min="11268" max="11268" width="9.44140625" style="74" bestFit="1" customWidth="1"/>
    <col min="11269" max="11269" width="18.5546875" style="74" bestFit="1" customWidth="1"/>
    <col min="11270" max="11270" width="6.88671875" style="74" customWidth="1"/>
    <col min="11271" max="11271" width="7.88671875" style="74" customWidth="1"/>
    <col min="11272" max="11272" width="9.44140625" style="74" customWidth="1"/>
    <col min="11273" max="11273" width="8" style="74" bestFit="1" customWidth="1"/>
    <col min="11274" max="11274" width="11.5546875" style="74" bestFit="1" customWidth="1"/>
    <col min="11275" max="11520" width="8.88671875" style="74"/>
    <col min="11521" max="11521" width="19.88671875" style="74" customWidth="1"/>
    <col min="11522" max="11522" width="6.88671875" style="74" bestFit="1" customWidth="1"/>
    <col min="11523" max="11523" width="8.44140625" style="74" bestFit="1" customWidth="1"/>
    <col min="11524" max="11524" width="9.44140625" style="74" bestFit="1" customWidth="1"/>
    <col min="11525" max="11525" width="18.5546875" style="74" bestFit="1" customWidth="1"/>
    <col min="11526" max="11526" width="6.88671875" style="74" customWidth="1"/>
    <col min="11527" max="11527" width="7.88671875" style="74" customWidth="1"/>
    <col min="11528" max="11528" width="9.44140625" style="74" customWidth="1"/>
    <col min="11529" max="11529" width="8" style="74" bestFit="1" customWidth="1"/>
    <col min="11530" max="11530" width="11.5546875" style="74" bestFit="1" customWidth="1"/>
    <col min="11531" max="11776" width="8.88671875" style="74"/>
    <col min="11777" max="11777" width="19.88671875" style="74" customWidth="1"/>
    <col min="11778" max="11778" width="6.88671875" style="74" bestFit="1" customWidth="1"/>
    <col min="11779" max="11779" width="8.44140625" style="74" bestFit="1" customWidth="1"/>
    <col min="11780" max="11780" width="9.44140625" style="74" bestFit="1" customWidth="1"/>
    <col min="11781" max="11781" width="18.5546875" style="74" bestFit="1" customWidth="1"/>
    <col min="11782" max="11782" width="6.88671875" style="74" customWidth="1"/>
    <col min="11783" max="11783" width="7.88671875" style="74" customWidth="1"/>
    <col min="11784" max="11784" width="9.44140625" style="74" customWidth="1"/>
    <col min="11785" max="11785" width="8" style="74" bestFit="1" customWidth="1"/>
    <col min="11786" max="11786" width="11.5546875" style="74" bestFit="1" customWidth="1"/>
    <col min="11787" max="12032" width="8.88671875" style="74"/>
    <col min="12033" max="12033" width="19.88671875" style="74" customWidth="1"/>
    <col min="12034" max="12034" width="6.88671875" style="74" bestFit="1" customWidth="1"/>
    <col min="12035" max="12035" width="8.44140625" style="74" bestFit="1" customWidth="1"/>
    <col min="12036" max="12036" width="9.44140625" style="74" bestFit="1" customWidth="1"/>
    <col min="12037" max="12037" width="18.5546875" style="74" bestFit="1" customWidth="1"/>
    <col min="12038" max="12038" width="6.88671875" style="74" customWidth="1"/>
    <col min="12039" max="12039" width="7.88671875" style="74" customWidth="1"/>
    <col min="12040" max="12040" width="9.44140625" style="74" customWidth="1"/>
    <col min="12041" max="12041" width="8" style="74" bestFit="1" customWidth="1"/>
    <col min="12042" max="12042" width="11.5546875" style="74" bestFit="1" customWidth="1"/>
    <col min="12043" max="12288" width="8.88671875" style="74"/>
    <col min="12289" max="12289" width="19.88671875" style="74" customWidth="1"/>
    <col min="12290" max="12290" width="6.88671875" style="74" bestFit="1" customWidth="1"/>
    <col min="12291" max="12291" width="8.44140625" style="74" bestFit="1" customWidth="1"/>
    <col min="12292" max="12292" width="9.44140625" style="74" bestFit="1" customWidth="1"/>
    <col min="12293" max="12293" width="18.5546875" style="74" bestFit="1" customWidth="1"/>
    <col min="12294" max="12294" width="6.88671875" style="74" customWidth="1"/>
    <col min="12295" max="12295" width="7.88671875" style="74" customWidth="1"/>
    <col min="12296" max="12296" width="9.44140625" style="74" customWidth="1"/>
    <col min="12297" max="12297" width="8" style="74" bestFit="1" customWidth="1"/>
    <col min="12298" max="12298" width="11.5546875" style="74" bestFit="1" customWidth="1"/>
    <col min="12299" max="12544" width="8.88671875" style="74"/>
    <col min="12545" max="12545" width="19.88671875" style="74" customWidth="1"/>
    <col min="12546" max="12546" width="6.88671875" style="74" bestFit="1" customWidth="1"/>
    <col min="12547" max="12547" width="8.44140625" style="74" bestFit="1" customWidth="1"/>
    <col min="12548" max="12548" width="9.44140625" style="74" bestFit="1" customWidth="1"/>
    <col min="12549" max="12549" width="18.5546875" style="74" bestFit="1" customWidth="1"/>
    <col min="12550" max="12550" width="6.88671875" style="74" customWidth="1"/>
    <col min="12551" max="12551" width="7.88671875" style="74" customWidth="1"/>
    <col min="12552" max="12552" width="9.44140625" style="74" customWidth="1"/>
    <col min="12553" max="12553" width="8" style="74" bestFit="1" customWidth="1"/>
    <col min="12554" max="12554" width="11.5546875" style="74" bestFit="1" customWidth="1"/>
    <col min="12555" max="12800" width="8.88671875" style="74"/>
    <col min="12801" max="12801" width="19.88671875" style="74" customWidth="1"/>
    <col min="12802" max="12802" width="6.88671875" style="74" bestFit="1" customWidth="1"/>
    <col min="12803" max="12803" width="8.44140625" style="74" bestFit="1" customWidth="1"/>
    <col min="12804" max="12804" width="9.44140625" style="74" bestFit="1" customWidth="1"/>
    <col min="12805" max="12805" width="18.5546875" style="74" bestFit="1" customWidth="1"/>
    <col min="12806" max="12806" width="6.88671875" style="74" customWidth="1"/>
    <col min="12807" max="12807" width="7.88671875" style="74" customWidth="1"/>
    <col min="12808" max="12808" width="9.44140625" style="74" customWidth="1"/>
    <col min="12809" max="12809" width="8" style="74" bestFit="1" customWidth="1"/>
    <col min="12810" max="12810" width="11.5546875" style="74" bestFit="1" customWidth="1"/>
    <col min="12811" max="13056" width="8.88671875" style="74"/>
    <col min="13057" max="13057" width="19.88671875" style="74" customWidth="1"/>
    <col min="13058" max="13058" width="6.88671875" style="74" bestFit="1" customWidth="1"/>
    <col min="13059" max="13059" width="8.44140625" style="74" bestFit="1" customWidth="1"/>
    <col min="13060" max="13060" width="9.44140625" style="74" bestFit="1" customWidth="1"/>
    <col min="13061" max="13061" width="18.5546875" style="74" bestFit="1" customWidth="1"/>
    <col min="13062" max="13062" width="6.88671875" style="74" customWidth="1"/>
    <col min="13063" max="13063" width="7.88671875" style="74" customWidth="1"/>
    <col min="13064" max="13064" width="9.44140625" style="74" customWidth="1"/>
    <col min="13065" max="13065" width="8" style="74" bestFit="1" customWidth="1"/>
    <col min="13066" max="13066" width="11.5546875" style="74" bestFit="1" customWidth="1"/>
    <col min="13067" max="13312" width="8.88671875" style="74"/>
    <col min="13313" max="13313" width="19.88671875" style="74" customWidth="1"/>
    <col min="13314" max="13314" width="6.88671875" style="74" bestFit="1" customWidth="1"/>
    <col min="13315" max="13315" width="8.44140625" style="74" bestFit="1" customWidth="1"/>
    <col min="13316" max="13316" width="9.44140625" style="74" bestFit="1" customWidth="1"/>
    <col min="13317" max="13317" width="18.5546875" style="74" bestFit="1" customWidth="1"/>
    <col min="13318" max="13318" width="6.88671875" style="74" customWidth="1"/>
    <col min="13319" max="13319" width="7.88671875" style="74" customWidth="1"/>
    <col min="13320" max="13320" width="9.44140625" style="74" customWidth="1"/>
    <col min="13321" max="13321" width="8" style="74" bestFit="1" customWidth="1"/>
    <col min="13322" max="13322" width="11.5546875" style="74" bestFit="1" customWidth="1"/>
    <col min="13323" max="13568" width="8.88671875" style="74"/>
    <col min="13569" max="13569" width="19.88671875" style="74" customWidth="1"/>
    <col min="13570" max="13570" width="6.88671875" style="74" bestFit="1" customWidth="1"/>
    <col min="13571" max="13571" width="8.44140625" style="74" bestFit="1" customWidth="1"/>
    <col min="13572" max="13572" width="9.44140625" style="74" bestFit="1" customWidth="1"/>
    <col min="13573" max="13573" width="18.5546875" style="74" bestFit="1" customWidth="1"/>
    <col min="13574" max="13574" width="6.88671875" style="74" customWidth="1"/>
    <col min="13575" max="13575" width="7.88671875" style="74" customWidth="1"/>
    <col min="13576" max="13576" width="9.44140625" style="74" customWidth="1"/>
    <col min="13577" max="13577" width="8" style="74" bestFit="1" customWidth="1"/>
    <col min="13578" max="13578" width="11.5546875" style="74" bestFit="1" customWidth="1"/>
    <col min="13579" max="13824" width="8.88671875" style="74"/>
    <col min="13825" max="13825" width="19.88671875" style="74" customWidth="1"/>
    <col min="13826" max="13826" width="6.88671875" style="74" bestFit="1" customWidth="1"/>
    <col min="13827" max="13827" width="8.44140625" style="74" bestFit="1" customWidth="1"/>
    <col min="13828" max="13828" width="9.44140625" style="74" bestFit="1" customWidth="1"/>
    <col min="13829" max="13829" width="18.5546875" style="74" bestFit="1" customWidth="1"/>
    <col min="13830" max="13830" width="6.88671875" style="74" customWidth="1"/>
    <col min="13831" max="13831" width="7.88671875" style="74" customWidth="1"/>
    <col min="13832" max="13832" width="9.44140625" style="74" customWidth="1"/>
    <col min="13833" max="13833" width="8" style="74" bestFit="1" customWidth="1"/>
    <col min="13834" max="13834" width="11.5546875" style="74" bestFit="1" customWidth="1"/>
    <col min="13835" max="14080" width="8.88671875" style="74"/>
    <col min="14081" max="14081" width="19.88671875" style="74" customWidth="1"/>
    <col min="14082" max="14082" width="6.88671875" style="74" bestFit="1" customWidth="1"/>
    <col min="14083" max="14083" width="8.44140625" style="74" bestFit="1" customWidth="1"/>
    <col min="14084" max="14084" width="9.44140625" style="74" bestFit="1" customWidth="1"/>
    <col min="14085" max="14085" width="18.5546875" style="74" bestFit="1" customWidth="1"/>
    <col min="14086" max="14086" width="6.88671875" style="74" customWidth="1"/>
    <col min="14087" max="14087" width="7.88671875" style="74" customWidth="1"/>
    <col min="14088" max="14088" width="9.44140625" style="74" customWidth="1"/>
    <col min="14089" max="14089" width="8" style="74" bestFit="1" customWidth="1"/>
    <col min="14090" max="14090" width="11.5546875" style="74" bestFit="1" customWidth="1"/>
    <col min="14091" max="14336" width="8.88671875" style="74"/>
    <col min="14337" max="14337" width="19.88671875" style="74" customWidth="1"/>
    <col min="14338" max="14338" width="6.88671875" style="74" bestFit="1" customWidth="1"/>
    <col min="14339" max="14339" width="8.44140625" style="74" bestFit="1" customWidth="1"/>
    <col min="14340" max="14340" width="9.44140625" style="74" bestFit="1" customWidth="1"/>
    <col min="14341" max="14341" width="18.5546875" style="74" bestFit="1" customWidth="1"/>
    <col min="14342" max="14342" width="6.88671875" style="74" customWidth="1"/>
    <col min="14343" max="14343" width="7.88671875" style="74" customWidth="1"/>
    <col min="14344" max="14344" width="9.44140625" style="74" customWidth="1"/>
    <col min="14345" max="14345" width="8" style="74" bestFit="1" customWidth="1"/>
    <col min="14346" max="14346" width="11.5546875" style="74" bestFit="1" customWidth="1"/>
    <col min="14347" max="14592" width="8.88671875" style="74"/>
    <col min="14593" max="14593" width="19.88671875" style="74" customWidth="1"/>
    <col min="14594" max="14594" width="6.88671875" style="74" bestFit="1" customWidth="1"/>
    <col min="14595" max="14595" width="8.44140625" style="74" bestFit="1" customWidth="1"/>
    <col min="14596" max="14596" width="9.44140625" style="74" bestFit="1" customWidth="1"/>
    <col min="14597" max="14597" width="18.5546875" style="74" bestFit="1" customWidth="1"/>
    <col min="14598" max="14598" width="6.88671875" style="74" customWidth="1"/>
    <col min="14599" max="14599" width="7.88671875" style="74" customWidth="1"/>
    <col min="14600" max="14600" width="9.44140625" style="74" customWidth="1"/>
    <col min="14601" max="14601" width="8" style="74" bestFit="1" customWidth="1"/>
    <col min="14602" max="14602" width="11.5546875" style="74" bestFit="1" customWidth="1"/>
    <col min="14603" max="14848" width="8.88671875" style="74"/>
    <col min="14849" max="14849" width="19.88671875" style="74" customWidth="1"/>
    <col min="14850" max="14850" width="6.88671875" style="74" bestFit="1" customWidth="1"/>
    <col min="14851" max="14851" width="8.44140625" style="74" bestFit="1" customWidth="1"/>
    <col min="14852" max="14852" width="9.44140625" style="74" bestFit="1" customWidth="1"/>
    <col min="14853" max="14853" width="18.5546875" style="74" bestFit="1" customWidth="1"/>
    <col min="14854" max="14854" width="6.88671875" style="74" customWidth="1"/>
    <col min="14855" max="14855" width="7.88671875" style="74" customWidth="1"/>
    <col min="14856" max="14856" width="9.44140625" style="74" customWidth="1"/>
    <col min="14857" max="14857" width="8" style="74" bestFit="1" customWidth="1"/>
    <col min="14858" max="14858" width="11.5546875" style="74" bestFit="1" customWidth="1"/>
    <col min="14859" max="15104" width="8.88671875" style="74"/>
    <col min="15105" max="15105" width="19.88671875" style="74" customWidth="1"/>
    <col min="15106" max="15106" width="6.88671875" style="74" bestFit="1" customWidth="1"/>
    <col min="15107" max="15107" width="8.44140625" style="74" bestFit="1" customWidth="1"/>
    <col min="15108" max="15108" width="9.44140625" style="74" bestFit="1" customWidth="1"/>
    <col min="15109" max="15109" width="18.5546875" style="74" bestFit="1" customWidth="1"/>
    <col min="15110" max="15110" width="6.88671875" style="74" customWidth="1"/>
    <col min="15111" max="15111" width="7.88671875" style="74" customWidth="1"/>
    <col min="15112" max="15112" width="9.44140625" style="74" customWidth="1"/>
    <col min="15113" max="15113" width="8" style="74" bestFit="1" customWidth="1"/>
    <col min="15114" max="15114" width="11.5546875" style="74" bestFit="1" customWidth="1"/>
    <col min="15115" max="15360" width="8.88671875" style="74"/>
    <col min="15361" max="15361" width="19.88671875" style="74" customWidth="1"/>
    <col min="15362" max="15362" width="6.88671875" style="74" bestFit="1" customWidth="1"/>
    <col min="15363" max="15363" width="8.44140625" style="74" bestFit="1" customWidth="1"/>
    <col min="15364" max="15364" width="9.44140625" style="74" bestFit="1" customWidth="1"/>
    <col min="15365" max="15365" width="18.5546875" style="74" bestFit="1" customWidth="1"/>
    <col min="15366" max="15366" width="6.88671875" style="74" customWidth="1"/>
    <col min="15367" max="15367" width="7.88671875" style="74" customWidth="1"/>
    <col min="15368" max="15368" width="9.44140625" style="74" customWidth="1"/>
    <col min="15369" max="15369" width="8" style="74" bestFit="1" customWidth="1"/>
    <col min="15370" max="15370" width="11.5546875" style="74" bestFit="1" customWidth="1"/>
    <col min="15371" max="15616" width="8.88671875" style="74"/>
    <col min="15617" max="15617" width="19.88671875" style="74" customWidth="1"/>
    <col min="15618" max="15618" width="6.88671875" style="74" bestFit="1" customWidth="1"/>
    <col min="15619" max="15619" width="8.44140625" style="74" bestFit="1" customWidth="1"/>
    <col min="15620" max="15620" width="9.44140625" style="74" bestFit="1" customWidth="1"/>
    <col min="15621" max="15621" width="18.5546875" style="74" bestFit="1" customWidth="1"/>
    <col min="15622" max="15622" width="6.88671875" style="74" customWidth="1"/>
    <col min="15623" max="15623" width="7.88671875" style="74" customWidth="1"/>
    <col min="15624" max="15624" width="9.44140625" style="74" customWidth="1"/>
    <col min="15625" max="15625" width="8" style="74" bestFit="1" customWidth="1"/>
    <col min="15626" max="15626" width="11.5546875" style="74" bestFit="1" customWidth="1"/>
    <col min="15627" max="15872" width="8.88671875" style="74"/>
    <col min="15873" max="15873" width="19.88671875" style="74" customWidth="1"/>
    <col min="15874" max="15874" width="6.88671875" style="74" bestFit="1" customWidth="1"/>
    <col min="15875" max="15875" width="8.44140625" style="74" bestFit="1" customWidth="1"/>
    <col min="15876" max="15876" width="9.44140625" style="74" bestFit="1" customWidth="1"/>
    <col min="15877" max="15877" width="18.5546875" style="74" bestFit="1" customWidth="1"/>
    <col min="15878" max="15878" width="6.88671875" style="74" customWidth="1"/>
    <col min="15879" max="15879" width="7.88671875" style="74" customWidth="1"/>
    <col min="15880" max="15880" width="9.44140625" style="74" customWidth="1"/>
    <col min="15881" max="15881" width="8" style="74" bestFit="1" customWidth="1"/>
    <col min="15882" max="15882" width="11.5546875" style="74" bestFit="1" customWidth="1"/>
    <col min="15883" max="16128" width="8.88671875" style="74"/>
    <col min="16129" max="16129" width="19.88671875" style="74" customWidth="1"/>
    <col min="16130" max="16130" width="6.88671875" style="74" bestFit="1" customWidth="1"/>
    <col min="16131" max="16131" width="8.44140625" style="74" bestFit="1" customWidth="1"/>
    <col min="16132" max="16132" width="9.44140625" style="74" bestFit="1" customWidth="1"/>
    <col min="16133" max="16133" width="18.5546875" style="74" bestFit="1" customWidth="1"/>
    <col min="16134" max="16134" width="6.88671875" style="74" customWidth="1"/>
    <col min="16135" max="16135" width="7.88671875" style="74" customWidth="1"/>
    <col min="16136" max="16136" width="9.44140625" style="74" customWidth="1"/>
    <col min="16137" max="16137" width="8" style="74" bestFit="1" customWidth="1"/>
    <col min="16138" max="16138" width="11.5546875" style="74" bestFit="1" customWidth="1"/>
    <col min="16139" max="16384" width="8.88671875" style="74"/>
  </cols>
  <sheetData>
    <row r="1" spans="1:16" s="72" customFormat="1" ht="17.399999999999999" x14ac:dyDescent="0.3">
      <c r="A1" s="150" t="s">
        <v>50</v>
      </c>
      <c r="B1" s="150"/>
      <c r="C1" s="150"/>
      <c r="D1" s="150"/>
      <c r="E1" s="150"/>
      <c r="F1" s="150"/>
      <c r="G1" s="150"/>
      <c r="H1" s="150"/>
      <c r="I1" s="150"/>
      <c r="J1" s="150"/>
      <c r="K1" s="71"/>
      <c r="L1" s="71"/>
    </row>
    <row r="2" spans="1:16" x14ac:dyDescent="0.3">
      <c r="A2" s="73"/>
      <c r="B2" s="73"/>
      <c r="C2" s="73"/>
      <c r="D2" s="73"/>
      <c r="E2" s="73"/>
      <c r="F2" s="73"/>
      <c r="J2" s="73"/>
      <c r="K2" s="75"/>
      <c r="L2" s="75"/>
    </row>
    <row r="3" spans="1:16" x14ac:dyDescent="0.3">
      <c r="A3" s="76" t="s">
        <v>51</v>
      </c>
      <c r="B3" s="77" t="s">
        <v>52</v>
      </c>
      <c r="C3" s="78" t="s">
        <v>53</v>
      </c>
      <c r="D3" s="78" t="s">
        <v>54</v>
      </c>
      <c r="E3" s="78" t="s">
        <v>55</v>
      </c>
      <c r="F3" s="78" t="s">
        <v>56</v>
      </c>
      <c r="G3" s="151" t="s">
        <v>57</v>
      </c>
      <c r="H3" s="151"/>
      <c r="I3" s="152"/>
      <c r="J3" s="79" t="s">
        <v>58</v>
      </c>
      <c r="K3" s="75"/>
      <c r="L3" s="75"/>
    </row>
    <row r="4" spans="1:16" ht="15" thickBot="1" x14ac:dyDescent="0.35">
      <c r="A4" s="80"/>
      <c r="B4" s="81" t="s">
        <v>59</v>
      </c>
      <c r="C4" s="82" t="s">
        <v>59</v>
      </c>
      <c r="D4" s="82" t="s">
        <v>59</v>
      </c>
      <c r="E4" s="82" t="s">
        <v>60</v>
      </c>
      <c r="F4" s="82" t="s">
        <v>61</v>
      </c>
      <c r="G4" s="82" t="s">
        <v>52</v>
      </c>
      <c r="H4" s="82" t="s">
        <v>53</v>
      </c>
      <c r="I4" s="82" t="s">
        <v>62</v>
      </c>
      <c r="J4" s="83" t="s">
        <v>63</v>
      </c>
      <c r="K4" s="75"/>
      <c r="L4" s="75"/>
    </row>
    <row r="5" spans="1:16" x14ac:dyDescent="0.3">
      <c r="A5" s="84"/>
      <c r="B5" s="85"/>
      <c r="C5" s="86"/>
      <c r="D5" s="86"/>
      <c r="E5" s="86"/>
      <c r="F5" s="86"/>
      <c r="G5" s="86"/>
      <c r="H5" s="86"/>
      <c r="I5" s="86"/>
      <c r="J5" s="87"/>
      <c r="K5" s="75"/>
      <c r="L5" s="75"/>
    </row>
    <row r="6" spans="1:16" x14ac:dyDescent="0.3">
      <c r="A6" s="88" t="s">
        <v>64</v>
      </c>
      <c r="B6" s="85">
        <v>3600</v>
      </c>
      <c r="C6" s="86">
        <v>190</v>
      </c>
      <c r="D6" s="86">
        <v>10</v>
      </c>
      <c r="E6" s="86">
        <v>10.9</v>
      </c>
      <c r="F6" s="86">
        <v>144</v>
      </c>
      <c r="G6" s="86">
        <v>3620</v>
      </c>
      <c r="H6" s="86">
        <v>1220</v>
      </c>
      <c r="I6" s="86">
        <v>425</v>
      </c>
      <c r="J6" s="89">
        <f>_xlfn.CEILING.MATH(E6*F6+30)</f>
        <v>1600</v>
      </c>
      <c r="K6" s="75"/>
      <c r="L6" s="75"/>
    </row>
    <row r="7" spans="1:16" x14ac:dyDescent="0.3">
      <c r="A7" s="88" t="s">
        <v>65</v>
      </c>
      <c r="B7" s="85">
        <v>3600</v>
      </c>
      <c r="C7" s="86">
        <v>186</v>
      </c>
      <c r="D7" s="86">
        <v>12</v>
      </c>
      <c r="E7" s="86">
        <v>12.5</v>
      </c>
      <c r="F7" s="86">
        <v>144</v>
      </c>
      <c r="G7" s="86">
        <v>3620</v>
      </c>
      <c r="H7" s="86">
        <v>1220</v>
      </c>
      <c r="I7" s="86">
        <v>425</v>
      </c>
      <c r="J7" s="89">
        <f>_xlfn.CEILING.MATH(E7*F7+30)</f>
        <v>1830</v>
      </c>
      <c r="K7" s="75"/>
      <c r="L7" s="75"/>
    </row>
    <row r="8" spans="1:16" x14ac:dyDescent="0.3">
      <c r="A8" s="88"/>
      <c r="B8" s="90"/>
      <c r="C8" s="91"/>
      <c r="D8" s="91"/>
      <c r="E8" s="91"/>
      <c r="F8" s="91"/>
      <c r="G8" s="91"/>
      <c r="H8" s="91"/>
      <c r="I8" s="91"/>
      <c r="J8" s="73"/>
      <c r="K8" s="75"/>
      <c r="L8" s="75"/>
    </row>
    <row r="9" spans="1:16" x14ac:dyDescent="0.3">
      <c r="A9" s="88" t="s">
        <v>66</v>
      </c>
      <c r="B9" s="85">
        <v>2500</v>
      </c>
      <c r="C9" s="86">
        <v>1220</v>
      </c>
      <c r="D9" s="86">
        <v>8</v>
      </c>
      <c r="E9" s="86">
        <v>44.2</v>
      </c>
      <c r="F9" s="86">
        <v>40</v>
      </c>
      <c r="G9" s="86">
        <v>2550</v>
      </c>
      <c r="H9" s="86">
        <v>1250</v>
      </c>
      <c r="I9" s="86">
        <v>500</v>
      </c>
      <c r="J9" s="89">
        <f>_xlfn.CEILING.MATH(E9*F9+30)</f>
        <v>1798</v>
      </c>
      <c r="K9" s="75"/>
      <c r="L9" s="75"/>
    </row>
    <row r="10" spans="1:16" x14ac:dyDescent="0.3">
      <c r="A10" s="84"/>
      <c r="B10" s="85">
        <v>3050</v>
      </c>
      <c r="C10" s="86">
        <v>1220</v>
      </c>
      <c r="D10" s="86">
        <v>8</v>
      </c>
      <c r="E10" s="86">
        <v>52.7</v>
      </c>
      <c r="F10" s="86">
        <v>40</v>
      </c>
      <c r="G10" s="86">
        <v>3100</v>
      </c>
      <c r="H10" s="86">
        <v>1250</v>
      </c>
      <c r="I10" s="86">
        <v>500</v>
      </c>
      <c r="J10" s="89">
        <f>_xlfn.CEILING.MATH(E10*F10+30)</f>
        <v>2138</v>
      </c>
      <c r="K10" s="75"/>
      <c r="L10" s="75"/>
    </row>
    <row r="11" spans="1:16" x14ac:dyDescent="0.3">
      <c r="A11" s="84"/>
      <c r="B11" s="85"/>
      <c r="C11" s="86"/>
      <c r="D11" s="86"/>
      <c r="E11" s="86"/>
      <c r="F11" s="86"/>
      <c r="G11" s="86"/>
      <c r="H11" s="86"/>
      <c r="I11" s="86"/>
      <c r="J11" s="89"/>
      <c r="K11" s="75"/>
      <c r="L11" s="75"/>
    </row>
    <row r="12" spans="1:16" x14ac:dyDescent="0.3">
      <c r="A12" s="88" t="s">
        <v>67</v>
      </c>
      <c r="B12" s="92">
        <v>2500</v>
      </c>
      <c r="C12" s="86">
        <v>1220</v>
      </c>
      <c r="D12" s="86">
        <v>10</v>
      </c>
      <c r="E12" s="86">
        <v>51.1</v>
      </c>
      <c r="F12" s="86">
        <v>30</v>
      </c>
      <c r="G12" s="86">
        <v>2550</v>
      </c>
      <c r="H12" s="86">
        <v>1250</v>
      </c>
      <c r="I12" s="86">
        <v>500</v>
      </c>
      <c r="J12" s="89">
        <f>_xlfn.CEILING.MATH(E12*F12+30)</f>
        <v>1563</v>
      </c>
      <c r="K12" s="75"/>
      <c r="P12" s="75"/>
    </row>
    <row r="13" spans="1:16" x14ac:dyDescent="0.3">
      <c r="A13" s="88"/>
      <c r="B13" s="92">
        <v>3050</v>
      </c>
      <c r="C13" s="86">
        <v>1220</v>
      </c>
      <c r="D13" s="86">
        <v>10</v>
      </c>
      <c r="E13" s="86">
        <v>65.599999999999994</v>
      </c>
      <c r="F13" s="86">
        <v>30</v>
      </c>
      <c r="G13" s="86">
        <v>3100</v>
      </c>
      <c r="H13" s="86">
        <v>1250</v>
      </c>
      <c r="I13" s="86">
        <v>500</v>
      </c>
      <c r="J13" s="89">
        <f>_xlfn.CEILING.MATH(E13*F13+30)</f>
        <v>1998</v>
      </c>
      <c r="K13" s="75"/>
      <c r="P13" s="75"/>
    </row>
    <row r="14" spans="1:16" x14ac:dyDescent="0.3">
      <c r="A14" s="88"/>
      <c r="B14" s="92"/>
      <c r="C14" s="86"/>
      <c r="D14" s="86"/>
      <c r="E14" s="86"/>
      <c r="F14" s="86"/>
      <c r="G14" s="86"/>
      <c r="H14" s="86"/>
      <c r="I14" s="86"/>
      <c r="J14" s="89"/>
      <c r="K14" s="75"/>
      <c r="P14" s="75"/>
    </row>
    <row r="15" spans="1:16" ht="15" customHeight="1" x14ac:dyDescent="0.3">
      <c r="A15" s="88" t="s">
        <v>68</v>
      </c>
      <c r="B15" s="92">
        <v>2530</v>
      </c>
      <c r="C15" s="93">
        <v>1280</v>
      </c>
      <c r="D15" s="86">
        <v>8</v>
      </c>
      <c r="E15" s="86">
        <v>48.8</v>
      </c>
      <c r="F15" s="93">
        <v>30</v>
      </c>
      <c r="G15" s="86">
        <v>2550</v>
      </c>
      <c r="H15" s="86">
        <v>1300</v>
      </c>
      <c r="I15" s="86">
        <v>350</v>
      </c>
      <c r="J15" s="89">
        <f>_xlfn.CEILING.MATH(E15*F15+30)</f>
        <v>1494</v>
      </c>
      <c r="K15" s="75"/>
      <c r="L15" s="75"/>
    </row>
    <row r="16" spans="1:16" x14ac:dyDescent="0.3">
      <c r="A16" s="88"/>
      <c r="B16" s="92">
        <v>3130</v>
      </c>
      <c r="C16" s="93">
        <v>1280</v>
      </c>
      <c r="D16" s="86">
        <v>8</v>
      </c>
      <c r="E16" s="86">
        <v>62.1</v>
      </c>
      <c r="F16" s="93">
        <v>30</v>
      </c>
      <c r="G16" s="86">
        <v>3150</v>
      </c>
      <c r="H16" s="86">
        <v>1300</v>
      </c>
      <c r="I16" s="86">
        <v>350</v>
      </c>
      <c r="J16" s="89">
        <f>_xlfn.CEILING.MATH(E16*F16+30)</f>
        <v>1893</v>
      </c>
      <c r="K16" s="75"/>
      <c r="L16" s="75"/>
    </row>
    <row r="17" spans="1:12" x14ac:dyDescent="0.3">
      <c r="A17" s="88"/>
      <c r="B17" s="92">
        <v>2530</v>
      </c>
      <c r="C17" s="93">
        <v>1280</v>
      </c>
      <c r="D17" s="86">
        <v>12</v>
      </c>
      <c r="E17" s="86">
        <v>73.2</v>
      </c>
      <c r="F17" s="93">
        <v>20</v>
      </c>
      <c r="G17" s="86">
        <v>2550</v>
      </c>
      <c r="H17" s="86">
        <v>1300</v>
      </c>
      <c r="I17" s="86">
        <v>350</v>
      </c>
      <c r="J17" s="89">
        <f>_xlfn.CEILING.MATH(E17*F17+30)</f>
        <v>1494</v>
      </c>
      <c r="K17" s="75"/>
      <c r="L17" s="75"/>
    </row>
    <row r="18" spans="1:12" x14ac:dyDescent="0.3">
      <c r="A18" s="88"/>
      <c r="B18" s="92">
        <v>3130</v>
      </c>
      <c r="C18" s="93">
        <v>1280</v>
      </c>
      <c r="D18" s="86">
        <v>12</v>
      </c>
      <c r="E18" s="86">
        <v>93.2</v>
      </c>
      <c r="F18" s="93">
        <v>20</v>
      </c>
      <c r="G18" s="86">
        <v>3150</v>
      </c>
      <c r="H18" s="86">
        <v>1300</v>
      </c>
      <c r="I18" s="86">
        <v>350</v>
      </c>
      <c r="J18" s="89">
        <f>_xlfn.CEILING.MATH(E18*F18+30)</f>
        <v>1894</v>
      </c>
      <c r="K18" s="75"/>
      <c r="L18" s="75"/>
    </row>
    <row r="19" spans="1:12" x14ac:dyDescent="0.3">
      <c r="A19" s="88"/>
      <c r="B19" s="92"/>
      <c r="C19" s="93"/>
      <c r="D19" s="86"/>
      <c r="E19" s="86"/>
      <c r="F19" s="93"/>
      <c r="G19" s="86"/>
      <c r="H19" s="86"/>
      <c r="I19" s="86"/>
      <c r="J19" s="89"/>
      <c r="L19" s="75"/>
    </row>
    <row r="20" spans="1:12" x14ac:dyDescent="0.3">
      <c r="A20" s="88" t="s">
        <v>69</v>
      </c>
      <c r="B20" s="92">
        <v>2530</v>
      </c>
      <c r="C20" s="93">
        <v>1280</v>
      </c>
      <c r="D20" s="86">
        <v>8</v>
      </c>
      <c r="E20" s="86">
        <v>48.8</v>
      </c>
      <c r="F20" s="93">
        <v>30</v>
      </c>
      <c r="G20" s="86">
        <v>2550</v>
      </c>
      <c r="H20" s="86">
        <v>1300</v>
      </c>
      <c r="I20" s="86">
        <v>350</v>
      </c>
      <c r="J20" s="89">
        <f>_xlfn.CEILING.MATH(E20*F20+30)</f>
        <v>1494</v>
      </c>
      <c r="L20" s="75"/>
    </row>
    <row r="21" spans="1:12" x14ac:dyDescent="0.3">
      <c r="A21" s="88"/>
      <c r="B21" s="92">
        <v>3130</v>
      </c>
      <c r="C21" s="93">
        <v>1280</v>
      </c>
      <c r="D21" s="86">
        <v>8</v>
      </c>
      <c r="E21" s="86">
        <v>62.1</v>
      </c>
      <c r="F21" s="93">
        <v>30</v>
      </c>
      <c r="G21" s="86">
        <v>3150</v>
      </c>
      <c r="H21" s="86">
        <v>1300</v>
      </c>
      <c r="I21" s="86">
        <v>350</v>
      </c>
      <c r="J21" s="89">
        <f>_xlfn.CEILING.MATH(E21*F21+30)</f>
        <v>1893</v>
      </c>
      <c r="K21" s="75"/>
      <c r="L21" s="75"/>
    </row>
    <row r="22" spans="1:12" x14ac:dyDescent="0.3">
      <c r="A22" s="88"/>
      <c r="B22" s="92">
        <v>2530</v>
      </c>
      <c r="C22" s="93">
        <v>1280</v>
      </c>
      <c r="D22" s="86">
        <v>12</v>
      </c>
      <c r="E22" s="86">
        <v>73.2</v>
      </c>
      <c r="F22" s="93">
        <v>20</v>
      </c>
      <c r="G22" s="86">
        <v>2550</v>
      </c>
      <c r="H22" s="86">
        <v>1300</v>
      </c>
      <c r="I22" s="86">
        <v>350</v>
      </c>
      <c r="J22" s="89">
        <f>_xlfn.CEILING.MATH(E22*F22+30)</f>
        <v>1494</v>
      </c>
      <c r="K22" s="75"/>
    </row>
    <row r="23" spans="1:12" x14ac:dyDescent="0.3">
      <c r="A23" s="88"/>
      <c r="B23" s="92">
        <v>3130</v>
      </c>
      <c r="C23" s="93">
        <v>1280</v>
      </c>
      <c r="D23" s="86">
        <v>12</v>
      </c>
      <c r="E23" s="86">
        <v>93.2</v>
      </c>
      <c r="F23" s="93">
        <v>20</v>
      </c>
      <c r="G23" s="86">
        <v>3150</v>
      </c>
      <c r="H23" s="86">
        <v>1300</v>
      </c>
      <c r="I23" s="86">
        <v>350</v>
      </c>
      <c r="J23" s="89">
        <f>_xlfn.CEILING.MATH(E23*F23+30)</f>
        <v>1894</v>
      </c>
      <c r="K23" s="75"/>
    </row>
    <row r="24" spans="1:12" x14ac:dyDescent="0.3">
      <c r="A24" s="88"/>
      <c r="B24" s="92"/>
      <c r="C24" s="93"/>
      <c r="D24" s="86"/>
      <c r="E24" s="86"/>
      <c r="F24" s="93"/>
      <c r="G24" s="86"/>
      <c r="H24" s="86"/>
      <c r="I24" s="86"/>
      <c r="J24" s="89"/>
      <c r="K24" s="75"/>
      <c r="L24" s="75"/>
    </row>
    <row r="25" spans="1:12" x14ac:dyDescent="0.3">
      <c r="A25" s="88" t="s">
        <v>70</v>
      </c>
      <c r="B25" s="92">
        <v>2530</v>
      </c>
      <c r="C25" s="93">
        <v>1280</v>
      </c>
      <c r="D25" s="86">
        <v>8</v>
      </c>
      <c r="E25" s="86">
        <v>49.9</v>
      </c>
      <c r="F25" s="93">
        <v>30</v>
      </c>
      <c r="G25" s="86">
        <v>2550</v>
      </c>
      <c r="H25" s="86">
        <v>1300</v>
      </c>
      <c r="I25" s="86">
        <v>350</v>
      </c>
      <c r="J25" s="89">
        <f>_xlfn.CEILING.MATH(E25*F25+30)</f>
        <v>1527</v>
      </c>
      <c r="K25" s="75"/>
      <c r="L25" s="75"/>
    </row>
    <row r="26" spans="1:12" x14ac:dyDescent="0.3">
      <c r="A26" s="88"/>
      <c r="B26" s="92">
        <v>3130</v>
      </c>
      <c r="C26" s="93">
        <v>1280</v>
      </c>
      <c r="D26" s="86">
        <v>8</v>
      </c>
      <c r="E26" s="86">
        <v>61.8</v>
      </c>
      <c r="F26" s="93">
        <v>30</v>
      </c>
      <c r="G26" s="86">
        <v>3150</v>
      </c>
      <c r="H26" s="86">
        <v>1300</v>
      </c>
      <c r="I26" s="86">
        <v>350</v>
      </c>
      <c r="J26" s="89">
        <f>_xlfn.CEILING.MATH(E26*F26+30)</f>
        <v>1884</v>
      </c>
      <c r="K26" s="75"/>
      <c r="L26" s="75"/>
    </row>
    <row r="27" spans="1:12" x14ac:dyDescent="0.3">
      <c r="A27" s="88"/>
      <c r="B27" s="92"/>
      <c r="C27" s="93"/>
      <c r="D27" s="86"/>
      <c r="E27" s="86"/>
      <c r="F27" s="93"/>
      <c r="G27" s="86"/>
      <c r="H27" s="86"/>
      <c r="I27" s="86"/>
      <c r="J27" s="89"/>
      <c r="K27" s="75"/>
      <c r="L27" s="75"/>
    </row>
    <row r="28" spans="1:12" x14ac:dyDescent="0.3">
      <c r="A28" s="88" t="s">
        <v>71</v>
      </c>
      <c r="B28" s="92">
        <v>2530</v>
      </c>
      <c r="C28" s="93">
        <v>1280</v>
      </c>
      <c r="D28" s="86">
        <v>8</v>
      </c>
      <c r="E28" s="86">
        <v>48.8</v>
      </c>
      <c r="F28" s="93">
        <v>30</v>
      </c>
      <c r="G28" s="86">
        <v>2550</v>
      </c>
      <c r="H28" s="86">
        <v>1300</v>
      </c>
      <c r="I28" s="86">
        <v>350</v>
      </c>
      <c r="J28" s="89">
        <f>_xlfn.CEILING.MATH(E28*F28+30)</f>
        <v>1494</v>
      </c>
      <c r="K28" s="75"/>
      <c r="L28" s="75"/>
    </row>
    <row r="29" spans="1:12" x14ac:dyDescent="0.3">
      <c r="A29" s="88"/>
      <c r="B29" s="92">
        <v>3130</v>
      </c>
      <c r="C29" s="93">
        <v>1280</v>
      </c>
      <c r="D29" s="86">
        <v>8</v>
      </c>
      <c r="E29" s="86">
        <v>62.1</v>
      </c>
      <c r="F29" s="93">
        <v>30</v>
      </c>
      <c r="G29" s="86">
        <v>3150</v>
      </c>
      <c r="H29" s="86">
        <v>1300</v>
      </c>
      <c r="I29" s="86">
        <v>350</v>
      </c>
      <c r="J29" s="89">
        <f>_xlfn.CEILING.MATH(E29*F29+30)</f>
        <v>1893</v>
      </c>
      <c r="K29" s="75"/>
      <c r="L29" s="75"/>
    </row>
    <row r="30" spans="1:12" x14ac:dyDescent="0.3">
      <c r="A30" s="88"/>
      <c r="B30" s="92">
        <v>2530</v>
      </c>
      <c r="C30" s="93">
        <v>1280</v>
      </c>
      <c r="D30" s="86">
        <v>12</v>
      </c>
      <c r="E30" s="86">
        <v>73.2</v>
      </c>
      <c r="F30" s="93">
        <v>20</v>
      </c>
      <c r="G30" s="86">
        <v>2550</v>
      </c>
      <c r="H30" s="86">
        <v>1300</v>
      </c>
      <c r="I30" s="86">
        <v>350</v>
      </c>
      <c r="J30" s="89">
        <f>_xlfn.CEILING.MATH(E30*F30+30)</f>
        <v>1494</v>
      </c>
      <c r="K30" s="75"/>
      <c r="L30" s="75"/>
    </row>
    <row r="31" spans="1:12" x14ac:dyDescent="0.3">
      <c r="A31" s="88"/>
      <c r="B31" s="92">
        <v>3130</v>
      </c>
      <c r="C31" s="93">
        <v>1280</v>
      </c>
      <c r="D31" s="86">
        <v>12</v>
      </c>
      <c r="E31" s="86">
        <v>93.2</v>
      </c>
      <c r="F31" s="93">
        <v>20</v>
      </c>
      <c r="G31" s="86">
        <v>3150</v>
      </c>
      <c r="H31" s="86">
        <v>1300</v>
      </c>
      <c r="I31" s="86">
        <v>350</v>
      </c>
      <c r="J31" s="89">
        <f>_xlfn.CEILING.MATH(E31*F31+30)</f>
        <v>1894</v>
      </c>
      <c r="K31" s="75"/>
      <c r="L31" s="75"/>
    </row>
    <row r="32" spans="1:12" x14ac:dyDescent="0.3">
      <c r="A32" s="88"/>
      <c r="B32" s="92"/>
      <c r="C32" s="93"/>
      <c r="D32" s="86"/>
      <c r="E32" s="86"/>
      <c r="F32" s="93"/>
      <c r="G32" s="86"/>
      <c r="H32" s="86"/>
      <c r="I32" s="86"/>
      <c r="J32" s="89"/>
      <c r="K32" s="75"/>
      <c r="L32" s="75"/>
    </row>
    <row r="33" spans="1:10" s="95" customFormat="1" x14ac:dyDescent="0.3">
      <c r="A33" s="94"/>
      <c r="B33" s="94"/>
    </row>
    <row r="34" spans="1:10" x14ac:dyDescent="0.3">
      <c r="A34" s="153" t="s">
        <v>47</v>
      </c>
      <c r="B34" s="153"/>
      <c r="C34" s="153"/>
    </row>
    <row r="35" spans="1:10" x14ac:dyDescent="0.3">
      <c r="A35" s="148"/>
      <c r="B35" s="148"/>
      <c r="C35" s="148"/>
      <c r="D35" s="148"/>
      <c r="E35" s="148"/>
      <c r="F35" s="148"/>
      <c r="G35" s="148"/>
      <c r="H35" s="148"/>
      <c r="I35" s="148"/>
      <c r="J35" s="148"/>
    </row>
    <row r="36" spans="1:10" x14ac:dyDescent="0.3">
      <c r="A36" s="148" t="s">
        <v>48</v>
      </c>
      <c r="B36" s="148"/>
      <c r="C36" s="148"/>
      <c r="D36" s="96"/>
      <c r="E36" s="96"/>
      <c r="F36" s="96"/>
      <c r="G36" s="96"/>
      <c r="H36" s="96"/>
      <c r="I36" s="96"/>
      <c r="J36" s="96"/>
    </row>
    <row r="37" spans="1:10" x14ac:dyDescent="0.3">
      <c r="A37" s="148" t="s">
        <v>72</v>
      </c>
      <c r="B37" s="148"/>
      <c r="C37" s="148"/>
      <c r="D37" s="96"/>
      <c r="E37" s="96"/>
      <c r="F37" s="96"/>
      <c r="G37" s="96"/>
      <c r="H37" s="96"/>
      <c r="I37" s="96"/>
      <c r="J37" s="96"/>
    </row>
    <row r="38" spans="1:10" x14ac:dyDescent="0.3">
      <c r="A38" s="148" t="s">
        <v>49</v>
      </c>
      <c r="B38" s="148"/>
      <c r="C38" s="148"/>
      <c r="D38" s="148"/>
      <c r="E38" s="148"/>
      <c r="F38" s="148"/>
    </row>
    <row r="39" spans="1:10" x14ac:dyDescent="0.3">
      <c r="A39" s="149"/>
      <c r="B39" s="149"/>
      <c r="C39" s="149"/>
      <c r="D39" s="149"/>
      <c r="E39" s="97"/>
    </row>
    <row r="40" spans="1:10" ht="15" customHeight="1" x14ac:dyDescent="0.3">
      <c r="A40" s="98"/>
      <c r="B40" s="99"/>
      <c r="C40" s="99"/>
      <c r="D40" s="99"/>
      <c r="E40" s="99"/>
    </row>
    <row r="41" spans="1:10" ht="15" customHeight="1" x14ac:dyDescent="0.3">
      <c r="A41" s="99"/>
      <c r="B41" s="99"/>
      <c r="C41" s="99"/>
      <c r="D41" s="99"/>
      <c r="E41" s="99"/>
    </row>
    <row r="45" spans="1:10" x14ac:dyDescent="0.3">
      <c r="A45" s="100"/>
    </row>
    <row r="46" spans="1:10" x14ac:dyDescent="0.3">
      <c r="A46" s="148"/>
      <c r="B46" s="148"/>
      <c r="C46" s="148"/>
    </row>
  </sheetData>
  <mergeCells count="9">
    <mergeCell ref="A38:F38"/>
    <mergeCell ref="A39:D39"/>
    <mergeCell ref="A46:C46"/>
    <mergeCell ref="A1:J1"/>
    <mergeCell ref="G3:I3"/>
    <mergeCell ref="A34:C34"/>
    <mergeCell ref="A35:J35"/>
    <mergeCell ref="A36:C36"/>
    <mergeCell ref="A37:C37"/>
  </mergeCells>
  <pageMargins left="0.23622047244094491" right="0.23622047244094491" top="0.74803149606299213" bottom="0.74803149606299213" header="0.31496062992125984" footer="0.31496062992125984"/>
  <pageSetup paperSize="9" scale="8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80D56D198FADF46A660F5BDD3DB1E0D" ma:contentTypeVersion="11" ma:contentTypeDescription="Create a new document." ma:contentTypeScope="" ma:versionID="86fcea9614b6697e9eadc501160ea19a">
  <xsd:schema xmlns:xsd="http://www.w3.org/2001/XMLSchema" xmlns:xs="http://www.w3.org/2001/XMLSchema" xmlns:p="http://schemas.microsoft.com/office/2006/metadata/properties" xmlns:ns3="3fcdddef-cd8b-4c5c-84eb-3a5ba229ab3f" xmlns:ns4="44ba576d-7f50-4bb1-a700-a8cab0946481" targetNamespace="http://schemas.microsoft.com/office/2006/metadata/properties" ma:root="true" ma:fieldsID="c90a6214e68d61f819ed50edad6f4cee" ns3:_="" ns4:_="">
    <xsd:import namespace="3fcdddef-cd8b-4c5c-84eb-3a5ba229ab3f"/>
    <xsd:import namespace="44ba576d-7f50-4bb1-a700-a8cab094648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cdddef-cd8b-4c5c-84eb-3a5ba229ab3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ba576d-7f50-4bb1-a700-a8cab094648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63D393D-45B2-4C2D-B3B8-07EB720D8F56}">
  <ds:schemaRefs>
    <ds:schemaRef ds:uri="http://schemas.microsoft.com/office/2006/documentManagement/types"/>
    <ds:schemaRef ds:uri="44ba576d-7f50-4bb1-a700-a8cab0946481"/>
    <ds:schemaRef ds:uri="http://purl.org/dc/elements/1.1/"/>
    <ds:schemaRef ds:uri="3fcdddef-cd8b-4c5c-84eb-3a5ba229ab3f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8074C46-DE58-4125-A5A3-E4DB3C18A4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0C56B99-2239-4927-8196-8B4B6B2D11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fcdddef-cd8b-4c5c-84eb-3a5ba229ab3f"/>
    <ds:schemaRef ds:uri="44ba576d-7f50-4bb1-a700-a8cab094648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 mini</vt:lpstr>
      <vt:lpstr>Прайс-лист Cedral 2022</vt:lpstr>
      <vt:lpstr>Логистические параметры товара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Maslovskiy</dc:creator>
  <cp:lastModifiedBy>agatLN</cp:lastModifiedBy>
  <cp:lastPrinted>2017-04-25T08:11:02Z</cp:lastPrinted>
  <dcterms:created xsi:type="dcterms:W3CDTF">2015-05-05T12:16:33Z</dcterms:created>
  <dcterms:modified xsi:type="dcterms:W3CDTF">2022-10-19T09:54:22Z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0x010100B80D56D198FADF46A660F5BDD3DB1E0D</vt:lpwstr>
  </property>
  <property fmtid="{D5CDD505-2E9C-101B-9397-08002B2CF9AE}" pid="3" name="BExAnalyzer_OldName">
    <vt:lpwstr>Blank zakaza+Price List CEDRAL CEDRAL click. LLC Etex 15.01.2020 (price 2020).xlsx</vt:lpwstr>
  </property>
</Properties>
</file>